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nepar-my.sharepoint.com/personal/caroline_caesar_elektroskandia_se/Documents/Marknadssupport Belysning/Lathundar/Energisparkalkyl/2025/"/>
    </mc:Choice>
  </mc:AlternateContent>
  <xr:revisionPtr revIDLastSave="1" documentId="8_{761F5F23-A173-46AB-B7C4-BB7BDA2FF4E4}" xr6:coauthVersionLast="47" xr6:coauthVersionMax="47" xr10:uidLastSave="{77586161-1A4F-4E3C-8507-E2EE1CEAF9CB}"/>
  <bookViews>
    <workbookView xWindow="-120" yWindow="-120" windowWidth="29040" windowHeight="17520" xr2:uid="{EFD4AF24-F246-4BF9-914C-C5AC8248BF38}"/>
  </bookViews>
  <sheets>
    <sheet name="Inventering" sheetId="1" r:id="rId1"/>
    <sheet name="Inventering Mobil" sheetId="3" state="hidden" r:id="rId2"/>
    <sheet name="Beräkningsfaktorer Klimat" sheetId="5" state="hidden" r:id="rId3"/>
    <sheet name="DataMobil" sheetId="4" state="hidden" r:id="rId4"/>
    <sheet name="Data" sheetId="2" state="hidden" r:id="rId5"/>
  </sheets>
  <definedNames>
    <definedName name="_xlnm._FilterDatabase" localSheetId="0" hidden="1">Inventering!$A$7:$AG$200</definedName>
    <definedName name="_xlnm.Print_Area" localSheetId="0">Inventering!$B$1:$Q$61</definedName>
    <definedName name="_xlnm.Print_Area" localSheetId="1">'Inventering Mobil'!$A$2:$L$60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8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8" i="1" l="1"/>
  <c r="I8" i="1"/>
  <c r="I9" i="1"/>
  <c r="AE9" i="1" s="1"/>
  <c r="I10" i="1"/>
  <c r="AE10" i="1" s="1"/>
  <c r="I11" i="1"/>
  <c r="AE11" i="1" s="1"/>
  <c r="I12" i="1"/>
  <c r="AE12" i="1" s="1"/>
  <c r="I13" i="1"/>
  <c r="AE13" i="1" s="1"/>
  <c r="I14" i="1"/>
  <c r="AE14" i="1" s="1"/>
  <c r="I15" i="1"/>
  <c r="AE15" i="1" s="1"/>
  <c r="I16" i="1"/>
  <c r="AE16" i="1" s="1"/>
  <c r="I17" i="1"/>
  <c r="AE17" i="1" s="1"/>
  <c r="I18" i="1"/>
  <c r="AE18" i="1" s="1"/>
  <c r="I19" i="1"/>
  <c r="AE19" i="1" s="1"/>
  <c r="I20" i="1"/>
  <c r="AE20" i="1" s="1"/>
  <c r="I22" i="1"/>
  <c r="AE22" i="1" s="1"/>
  <c r="I24" i="1"/>
  <c r="AE24" i="1" s="1"/>
  <c r="I25" i="1"/>
  <c r="AE25" i="1" s="1"/>
  <c r="I26" i="1"/>
  <c r="AE26" i="1" s="1"/>
  <c r="I27" i="1"/>
  <c r="AE27" i="1" s="1"/>
  <c r="I28" i="1"/>
  <c r="AE28" i="1" s="1"/>
  <c r="I29" i="1"/>
  <c r="AE29" i="1" s="1"/>
  <c r="I31" i="1"/>
  <c r="AE31" i="1" s="1"/>
  <c r="I32" i="1"/>
  <c r="AE32" i="1" s="1"/>
  <c r="I33" i="1"/>
  <c r="AE33" i="1" s="1"/>
  <c r="I34" i="1"/>
  <c r="AE34" i="1" s="1"/>
  <c r="I35" i="1"/>
  <c r="AE35" i="1" s="1"/>
  <c r="I36" i="1"/>
  <c r="AE36" i="1" s="1"/>
  <c r="I37" i="1"/>
  <c r="AE37" i="1" s="1"/>
  <c r="I38" i="1"/>
  <c r="AE38" i="1" s="1"/>
  <c r="I39" i="1"/>
  <c r="AE39" i="1" s="1"/>
  <c r="I40" i="1"/>
  <c r="AE40" i="1" s="1"/>
  <c r="I43" i="1"/>
  <c r="AE43" i="1" s="1"/>
  <c r="I45" i="1"/>
  <c r="AE45" i="1" s="1"/>
  <c r="I46" i="1"/>
  <c r="AE46" i="1" s="1"/>
  <c r="I47" i="1"/>
  <c r="AE47" i="1" s="1"/>
  <c r="I48" i="1"/>
  <c r="AE48" i="1" s="1"/>
  <c r="G204" i="1"/>
  <c r="N8" i="1"/>
  <c r="P10" i="1"/>
  <c r="AF10" i="1" s="1"/>
  <c r="I200" i="1"/>
  <c r="AE200" i="1" s="1"/>
  <c r="I199" i="1"/>
  <c r="AE199" i="1" s="1"/>
  <c r="I198" i="1"/>
  <c r="AE198" i="1" s="1"/>
  <c r="I197" i="1"/>
  <c r="AE197" i="1" s="1"/>
  <c r="I194" i="1"/>
  <c r="AE194" i="1" s="1"/>
  <c r="I191" i="1"/>
  <c r="AE191" i="1" s="1"/>
  <c r="I189" i="1"/>
  <c r="AE189" i="1" s="1"/>
  <c r="I187" i="1"/>
  <c r="AE187" i="1" s="1"/>
  <c r="I186" i="1"/>
  <c r="AE186" i="1" s="1"/>
  <c r="I185" i="1"/>
  <c r="AE185" i="1" s="1"/>
  <c r="I183" i="1"/>
  <c r="AE183" i="1" s="1"/>
  <c r="I182" i="1"/>
  <c r="AE182" i="1" s="1"/>
  <c r="I175" i="1"/>
  <c r="AE175" i="1" s="1"/>
  <c r="I174" i="1"/>
  <c r="AE174" i="1" s="1"/>
  <c r="I173" i="1"/>
  <c r="AE173" i="1" s="1"/>
  <c r="I171" i="1"/>
  <c r="AE171" i="1" s="1"/>
  <c r="I170" i="1"/>
  <c r="AE170" i="1" s="1"/>
  <c r="I163" i="1"/>
  <c r="AE163" i="1" s="1"/>
  <c r="I161" i="1"/>
  <c r="AE161" i="1" s="1"/>
  <c r="I159" i="1"/>
  <c r="AE159" i="1" s="1"/>
  <c r="I158" i="1"/>
  <c r="AE158" i="1" s="1"/>
  <c r="I152" i="1"/>
  <c r="AE152" i="1" s="1"/>
  <c r="I151" i="1"/>
  <c r="AE151" i="1" s="1"/>
  <c r="I150" i="1"/>
  <c r="AE150" i="1" s="1"/>
  <c r="I149" i="1"/>
  <c r="AE149" i="1" s="1"/>
  <c r="I147" i="1"/>
  <c r="AE147" i="1" s="1"/>
  <c r="I146" i="1"/>
  <c r="AE146" i="1" s="1"/>
  <c r="I143" i="1"/>
  <c r="AE143" i="1" s="1"/>
  <c r="I139" i="1"/>
  <c r="AE139" i="1" s="1"/>
  <c r="I137" i="1"/>
  <c r="AE137" i="1" s="1"/>
  <c r="I136" i="1"/>
  <c r="AE136" i="1" s="1"/>
  <c r="I134" i="1"/>
  <c r="AE134" i="1" s="1"/>
  <c r="I133" i="1"/>
  <c r="AE133" i="1" s="1"/>
  <c r="I130" i="1"/>
  <c r="AE130" i="1" s="1"/>
  <c r="I128" i="1"/>
  <c r="AE128" i="1" s="1"/>
  <c r="I126" i="1"/>
  <c r="AE126" i="1" s="1"/>
  <c r="I125" i="1"/>
  <c r="AE125" i="1" s="1"/>
  <c r="I124" i="1"/>
  <c r="AE124" i="1" s="1"/>
  <c r="I123" i="1"/>
  <c r="AE123" i="1" s="1"/>
  <c r="I122" i="1"/>
  <c r="AE122" i="1" s="1"/>
  <c r="I121" i="1"/>
  <c r="AE121" i="1" s="1"/>
  <c r="I113" i="1"/>
  <c r="AE113" i="1" s="1"/>
  <c r="I112" i="1"/>
  <c r="AE112" i="1" s="1"/>
  <c r="I111" i="1"/>
  <c r="AE111" i="1" s="1"/>
  <c r="I109" i="1"/>
  <c r="AE109" i="1" s="1"/>
  <c r="I108" i="1"/>
  <c r="AE108" i="1" s="1"/>
  <c r="I105" i="1"/>
  <c r="AE105" i="1" s="1"/>
  <c r="I104" i="1"/>
  <c r="AE104" i="1" s="1"/>
  <c r="I102" i="1"/>
  <c r="AE102" i="1" s="1"/>
  <c r="I100" i="1"/>
  <c r="AE100" i="1" s="1"/>
  <c r="I99" i="1"/>
  <c r="AE99" i="1" s="1"/>
  <c r="I98" i="1"/>
  <c r="AE98" i="1" s="1"/>
  <c r="I97" i="1"/>
  <c r="AE97" i="1" s="1"/>
  <c r="I96" i="1"/>
  <c r="AE96" i="1" s="1"/>
  <c r="I95" i="1"/>
  <c r="AE95" i="1" s="1"/>
  <c r="I92" i="1"/>
  <c r="AE92" i="1" s="1"/>
  <c r="I90" i="1"/>
  <c r="AE90" i="1" s="1"/>
  <c r="I89" i="1"/>
  <c r="AE89" i="1" s="1"/>
  <c r="I88" i="1"/>
  <c r="AE88" i="1" s="1"/>
  <c r="I87" i="1"/>
  <c r="AE87" i="1" s="1"/>
  <c r="I86" i="1"/>
  <c r="AE86" i="1" s="1"/>
  <c r="I85" i="1"/>
  <c r="AE85" i="1" s="1"/>
  <c r="I83" i="1"/>
  <c r="AE83" i="1" s="1"/>
  <c r="I82" i="1"/>
  <c r="AE82" i="1" s="1"/>
  <c r="I81" i="1"/>
  <c r="AE81" i="1" s="1"/>
  <c r="I80" i="1"/>
  <c r="AE80" i="1" s="1"/>
  <c r="I79" i="1"/>
  <c r="AE79" i="1" s="1"/>
  <c r="I78" i="1"/>
  <c r="AE78" i="1" s="1"/>
  <c r="I77" i="1"/>
  <c r="AE77" i="1" s="1"/>
  <c r="I75" i="1"/>
  <c r="AE75" i="1" s="1"/>
  <c r="I74" i="1"/>
  <c r="AE74" i="1" s="1"/>
  <c r="I73" i="1"/>
  <c r="AE73" i="1" s="1"/>
  <c r="I72" i="1"/>
  <c r="AE72" i="1" s="1"/>
  <c r="I71" i="1"/>
  <c r="AE71" i="1" s="1"/>
  <c r="I70" i="1"/>
  <c r="AE70" i="1" s="1"/>
  <c r="I69" i="1"/>
  <c r="AE69" i="1" s="1"/>
  <c r="I68" i="1"/>
  <c r="AE68" i="1" s="1"/>
  <c r="I67" i="1"/>
  <c r="AE67" i="1" s="1"/>
  <c r="I66" i="1"/>
  <c r="AE66" i="1" s="1"/>
  <c r="I65" i="1"/>
  <c r="AE65" i="1" s="1"/>
  <c r="I64" i="1"/>
  <c r="AE64" i="1" s="1"/>
  <c r="I63" i="1"/>
  <c r="AE63" i="1" s="1"/>
  <c r="I62" i="1"/>
  <c r="AE62" i="1" s="1"/>
  <c r="I61" i="1"/>
  <c r="AE61" i="1" s="1"/>
  <c r="I60" i="1"/>
  <c r="AE60" i="1" s="1"/>
  <c r="I59" i="1"/>
  <c r="AE59" i="1" s="1"/>
  <c r="I58" i="1"/>
  <c r="AE58" i="1" s="1"/>
  <c r="I57" i="1"/>
  <c r="AE57" i="1" s="1"/>
  <c r="I56" i="1"/>
  <c r="AE56" i="1" s="1"/>
  <c r="I55" i="1"/>
  <c r="AE55" i="1" s="1"/>
  <c r="I54" i="1"/>
  <c r="AE54" i="1" s="1"/>
  <c r="I53" i="1"/>
  <c r="AE53" i="1" s="1"/>
  <c r="I52" i="1"/>
  <c r="AE52" i="1" s="1"/>
  <c r="I51" i="1"/>
  <c r="AE51" i="1" s="1"/>
  <c r="I50" i="1"/>
  <c r="AE50" i="1" s="1"/>
  <c r="I49" i="1"/>
  <c r="AE49" i="1" s="1"/>
  <c r="I21" i="1"/>
  <c r="AE21" i="1" s="1"/>
  <c r="I23" i="1"/>
  <c r="AE23" i="1" s="1"/>
  <c r="I30" i="1"/>
  <c r="AE30" i="1" s="1"/>
  <c r="I41" i="1"/>
  <c r="AE41" i="1" s="1"/>
  <c r="I42" i="1"/>
  <c r="AE42" i="1" s="1"/>
  <c r="I44" i="1"/>
  <c r="AE44" i="1" s="1"/>
  <c r="I76" i="1"/>
  <c r="AE76" i="1" s="1"/>
  <c r="I84" i="1"/>
  <c r="AE84" i="1" s="1"/>
  <c r="I91" i="1"/>
  <c r="AE91" i="1" s="1"/>
  <c r="I93" i="1"/>
  <c r="AE93" i="1" s="1"/>
  <c r="I94" i="1"/>
  <c r="AE94" i="1" s="1"/>
  <c r="I101" i="1"/>
  <c r="AE101" i="1" s="1"/>
  <c r="I103" i="1"/>
  <c r="AE103" i="1" s="1"/>
  <c r="I106" i="1"/>
  <c r="AE106" i="1" s="1"/>
  <c r="I107" i="1"/>
  <c r="AE107" i="1" s="1"/>
  <c r="I110" i="1"/>
  <c r="AE110" i="1" s="1"/>
  <c r="I114" i="1"/>
  <c r="AE114" i="1" s="1"/>
  <c r="I115" i="1"/>
  <c r="AE115" i="1" s="1"/>
  <c r="I116" i="1"/>
  <c r="AE116" i="1" s="1"/>
  <c r="I117" i="1"/>
  <c r="AE117" i="1" s="1"/>
  <c r="I118" i="1"/>
  <c r="AE118" i="1" s="1"/>
  <c r="I119" i="1"/>
  <c r="AE119" i="1" s="1"/>
  <c r="I120" i="1"/>
  <c r="AE120" i="1" s="1"/>
  <c r="I127" i="1"/>
  <c r="AE127" i="1" s="1"/>
  <c r="I129" i="1"/>
  <c r="AE129" i="1" s="1"/>
  <c r="I131" i="1"/>
  <c r="AE131" i="1" s="1"/>
  <c r="I132" i="1"/>
  <c r="AE132" i="1" s="1"/>
  <c r="I135" i="1"/>
  <c r="AE135" i="1" s="1"/>
  <c r="I138" i="1"/>
  <c r="AE138" i="1" s="1"/>
  <c r="I140" i="1"/>
  <c r="AE140" i="1" s="1"/>
  <c r="I141" i="1"/>
  <c r="AE141" i="1" s="1"/>
  <c r="I142" i="1"/>
  <c r="AE142" i="1" s="1"/>
  <c r="I144" i="1"/>
  <c r="AE144" i="1" s="1"/>
  <c r="I145" i="1"/>
  <c r="AE145" i="1" s="1"/>
  <c r="I148" i="1"/>
  <c r="AE148" i="1" s="1"/>
  <c r="I153" i="1"/>
  <c r="AE153" i="1" s="1"/>
  <c r="I154" i="1"/>
  <c r="AE154" i="1" s="1"/>
  <c r="I155" i="1"/>
  <c r="AE155" i="1" s="1"/>
  <c r="I156" i="1"/>
  <c r="AE156" i="1" s="1"/>
  <c r="I157" i="1"/>
  <c r="AE157" i="1" s="1"/>
  <c r="I160" i="1"/>
  <c r="AE160" i="1" s="1"/>
  <c r="I162" i="1"/>
  <c r="AE162" i="1" s="1"/>
  <c r="I164" i="1"/>
  <c r="AE164" i="1" s="1"/>
  <c r="I165" i="1"/>
  <c r="AE165" i="1" s="1"/>
  <c r="I166" i="1"/>
  <c r="AE166" i="1" s="1"/>
  <c r="I167" i="1"/>
  <c r="AE167" i="1" s="1"/>
  <c r="I168" i="1"/>
  <c r="AE168" i="1" s="1"/>
  <c r="I169" i="1"/>
  <c r="AE169" i="1" s="1"/>
  <c r="I172" i="1"/>
  <c r="AE172" i="1" s="1"/>
  <c r="I176" i="1"/>
  <c r="AE176" i="1" s="1"/>
  <c r="I177" i="1"/>
  <c r="AE177" i="1" s="1"/>
  <c r="I178" i="1"/>
  <c r="AE178" i="1" s="1"/>
  <c r="I179" i="1"/>
  <c r="AE179" i="1" s="1"/>
  <c r="I180" i="1"/>
  <c r="AE180" i="1" s="1"/>
  <c r="I181" i="1"/>
  <c r="AE181" i="1" s="1"/>
  <c r="I184" i="1"/>
  <c r="AE184" i="1" s="1"/>
  <c r="I188" i="1"/>
  <c r="AE188" i="1" s="1"/>
  <c r="I190" i="1"/>
  <c r="AE190" i="1" s="1"/>
  <c r="I192" i="1"/>
  <c r="AE192" i="1" s="1"/>
  <c r="I193" i="1"/>
  <c r="AE193" i="1" s="1"/>
  <c r="I195" i="1"/>
  <c r="AE195" i="1" s="1"/>
  <c r="I196" i="1"/>
  <c r="AE196" i="1" s="1"/>
  <c r="AG10" i="1" l="1"/>
  <c r="AE8" i="1"/>
  <c r="P101" i="1"/>
  <c r="AF101" i="1" s="1"/>
  <c r="AG101" i="1" s="1"/>
  <c r="P102" i="1"/>
  <c r="AF102" i="1" s="1"/>
  <c r="R102" i="1" s="1"/>
  <c r="P103" i="1"/>
  <c r="AF103" i="1" s="1"/>
  <c r="AG103" i="1" s="1"/>
  <c r="P104" i="1"/>
  <c r="AF104" i="1" s="1"/>
  <c r="AG104" i="1" s="1"/>
  <c r="P105" i="1"/>
  <c r="AF105" i="1" s="1"/>
  <c r="R105" i="1" s="1"/>
  <c r="P106" i="1"/>
  <c r="AF106" i="1" s="1"/>
  <c r="AG106" i="1" s="1"/>
  <c r="P107" i="1"/>
  <c r="AF107" i="1" s="1"/>
  <c r="AG107" i="1" s="1"/>
  <c r="P108" i="1"/>
  <c r="AF108" i="1" s="1"/>
  <c r="AG108" i="1" s="1"/>
  <c r="P109" i="1"/>
  <c r="AF109" i="1" s="1"/>
  <c r="AG109" i="1" s="1"/>
  <c r="P110" i="1"/>
  <c r="AF110" i="1" s="1"/>
  <c r="AG110" i="1" s="1"/>
  <c r="P111" i="1"/>
  <c r="AF111" i="1" s="1"/>
  <c r="R111" i="1" s="1"/>
  <c r="P112" i="1"/>
  <c r="AF112" i="1" s="1"/>
  <c r="AG112" i="1" s="1"/>
  <c r="P113" i="1"/>
  <c r="AF113" i="1" s="1"/>
  <c r="R113" i="1" s="1"/>
  <c r="P114" i="1"/>
  <c r="AF114" i="1" s="1"/>
  <c r="AG114" i="1" s="1"/>
  <c r="P115" i="1"/>
  <c r="AF115" i="1" s="1"/>
  <c r="AG115" i="1" s="1"/>
  <c r="P116" i="1"/>
  <c r="AF116" i="1" s="1"/>
  <c r="AG116" i="1" s="1"/>
  <c r="P117" i="1"/>
  <c r="AF117" i="1" s="1"/>
  <c r="AG117" i="1" s="1"/>
  <c r="P118" i="1"/>
  <c r="AF118" i="1" s="1"/>
  <c r="AG118" i="1" s="1"/>
  <c r="P119" i="1"/>
  <c r="AF119" i="1" s="1"/>
  <c r="AG119" i="1" s="1"/>
  <c r="P120" i="1"/>
  <c r="AF120" i="1" s="1"/>
  <c r="R120" i="1" s="1"/>
  <c r="P121" i="1"/>
  <c r="P122" i="1"/>
  <c r="AF122" i="1" s="1"/>
  <c r="AG122" i="1" s="1"/>
  <c r="P123" i="1"/>
  <c r="AF123" i="1" s="1"/>
  <c r="AG123" i="1" s="1"/>
  <c r="P124" i="1"/>
  <c r="AF124" i="1" s="1"/>
  <c r="R124" i="1" s="1"/>
  <c r="P125" i="1"/>
  <c r="AF125" i="1" s="1"/>
  <c r="AG125" i="1" s="1"/>
  <c r="P126" i="1"/>
  <c r="AF126" i="1" s="1"/>
  <c r="AG126" i="1" s="1"/>
  <c r="P127" i="1"/>
  <c r="AF127" i="1" s="1"/>
  <c r="AG127" i="1" s="1"/>
  <c r="P128" i="1"/>
  <c r="AF128" i="1" s="1"/>
  <c r="AG128" i="1" s="1"/>
  <c r="P129" i="1"/>
  <c r="AF129" i="1" s="1"/>
  <c r="R129" i="1" s="1"/>
  <c r="P130" i="1"/>
  <c r="AF130" i="1" s="1"/>
  <c r="AG130" i="1" s="1"/>
  <c r="P131" i="1"/>
  <c r="AF131" i="1" s="1"/>
  <c r="AG131" i="1" s="1"/>
  <c r="P132" i="1"/>
  <c r="AF132" i="1" s="1"/>
  <c r="R132" i="1" s="1"/>
  <c r="P133" i="1"/>
  <c r="AF133" i="1" s="1"/>
  <c r="AG133" i="1" s="1"/>
  <c r="P134" i="1"/>
  <c r="AF134" i="1" s="1"/>
  <c r="AG134" i="1" s="1"/>
  <c r="P135" i="1"/>
  <c r="AF135" i="1" s="1"/>
  <c r="R135" i="1" s="1"/>
  <c r="P136" i="1"/>
  <c r="AF136" i="1" s="1"/>
  <c r="AG136" i="1" s="1"/>
  <c r="P137" i="1"/>
  <c r="AF137" i="1" s="1"/>
  <c r="AG137" i="1" s="1"/>
  <c r="P138" i="1"/>
  <c r="AF138" i="1" s="1"/>
  <c r="AG138" i="1" s="1"/>
  <c r="P139" i="1"/>
  <c r="AF139" i="1" s="1"/>
  <c r="AG139" i="1" s="1"/>
  <c r="P140" i="1"/>
  <c r="AF140" i="1" s="1"/>
  <c r="AG140" i="1" s="1"/>
  <c r="P141" i="1"/>
  <c r="AF141" i="1" s="1"/>
  <c r="R141" i="1" s="1"/>
  <c r="P142" i="1"/>
  <c r="AF142" i="1" s="1"/>
  <c r="AG142" i="1" s="1"/>
  <c r="P143" i="1"/>
  <c r="AF143" i="1" s="1"/>
  <c r="AG143" i="1" s="1"/>
  <c r="P144" i="1"/>
  <c r="AF144" i="1" s="1"/>
  <c r="AG144" i="1" s="1"/>
  <c r="P145" i="1"/>
  <c r="AF145" i="1" s="1"/>
  <c r="AG145" i="1" s="1"/>
  <c r="P146" i="1"/>
  <c r="AF146" i="1" s="1"/>
  <c r="AG146" i="1" s="1"/>
  <c r="P147" i="1"/>
  <c r="AF147" i="1" s="1"/>
  <c r="R147" i="1" s="1"/>
  <c r="P148" i="1"/>
  <c r="AF148" i="1" s="1"/>
  <c r="AG148" i="1" s="1"/>
  <c r="P149" i="1"/>
  <c r="AF149" i="1" s="1"/>
  <c r="AG149" i="1" s="1"/>
  <c r="P150" i="1"/>
  <c r="AF150" i="1" s="1"/>
  <c r="R150" i="1" s="1"/>
  <c r="P151" i="1"/>
  <c r="AF151" i="1" s="1"/>
  <c r="AG151" i="1" s="1"/>
  <c r="P152" i="1"/>
  <c r="AF152" i="1" s="1"/>
  <c r="AG152" i="1" s="1"/>
  <c r="P153" i="1"/>
  <c r="AF153" i="1" s="1"/>
  <c r="R153" i="1" s="1"/>
  <c r="P154" i="1"/>
  <c r="AF154" i="1" s="1"/>
  <c r="AG154" i="1" s="1"/>
  <c r="P155" i="1"/>
  <c r="AF155" i="1" s="1"/>
  <c r="AG155" i="1" s="1"/>
  <c r="P156" i="1"/>
  <c r="AF156" i="1" s="1"/>
  <c r="AG156" i="1" s="1"/>
  <c r="P157" i="1"/>
  <c r="AF157" i="1" s="1"/>
  <c r="AG157" i="1" s="1"/>
  <c r="P158" i="1"/>
  <c r="AF158" i="1" s="1"/>
  <c r="AG158" i="1" s="1"/>
  <c r="P159" i="1"/>
  <c r="AF159" i="1" s="1"/>
  <c r="R159" i="1" s="1"/>
  <c r="P160" i="1"/>
  <c r="AF160" i="1" s="1"/>
  <c r="AG160" i="1" s="1"/>
  <c r="P161" i="1"/>
  <c r="AF161" i="1" s="1"/>
  <c r="AG161" i="1" s="1"/>
  <c r="P162" i="1"/>
  <c r="AF162" i="1" s="1"/>
  <c r="AG162" i="1" s="1"/>
  <c r="P163" i="1"/>
  <c r="AF163" i="1" s="1"/>
  <c r="AG163" i="1" s="1"/>
  <c r="P164" i="1"/>
  <c r="AF164" i="1" s="1"/>
  <c r="AG164" i="1" s="1"/>
  <c r="P165" i="1"/>
  <c r="AF165" i="1" s="1"/>
  <c r="R165" i="1" s="1"/>
  <c r="P166" i="1"/>
  <c r="AF166" i="1" s="1"/>
  <c r="AG166" i="1" s="1"/>
  <c r="P167" i="1"/>
  <c r="AF167" i="1" s="1"/>
  <c r="AG167" i="1" s="1"/>
  <c r="P168" i="1"/>
  <c r="AF168" i="1" s="1"/>
  <c r="AG168" i="1" s="1"/>
  <c r="P169" i="1"/>
  <c r="AF169" i="1" s="1"/>
  <c r="AG169" i="1" s="1"/>
  <c r="P170" i="1"/>
  <c r="AF170" i="1" s="1"/>
  <c r="AG170" i="1" s="1"/>
  <c r="P171" i="1"/>
  <c r="AF171" i="1" s="1"/>
  <c r="AG171" i="1" s="1"/>
  <c r="P172" i="1"/>
  <c r="AF172" i="1" s="1"/>
  <c r="AG172" i="1" s="1"/>
  <c r="P173" i="1"/>
  <c r="AF173" i="1" s="1"/>
  <c r="AG173" i="1" s="1"/>
  <c r="P174" i="1"/>
  <c r="AF174" i="1" s="1"/>
  <c r="AG174" i="1" s="1"/>
  <c r="P175" i="1"/>
  <c r="AF175" i="1" s="1"/>
  <c r="AG175" i="1" s="1"/>
  <c r="P176" i="1"/>
  <c r="AF176" i="1" s="1"/>
  <c r="R176" i="1" s="1"/>
  <c r="P177" i="1"/>
  <c r="AF177" i="1" s="1"/>
  <c r="AG177" i="1" s="1"/>
  <c r="P178" i="1"/>
  <c r="AF178" i="1" s="1"/>
  <c r="AG178" i="1" s="1"/>
  <c r="P179" i="1"/>
  <c r="AF179" i="1" s="1"/>
  <c r="AG179" i="1" s="1"/>
  <c r="P180" i="1"/>
  <c r="AF180" i="1" s="1"/>
  <c r="AG180" i="1" s="1"/>
  <c r="P181" i="1"/>
  <c r="AF181" i="1" s="1"/>
  <c r="AG181" i="1" s="1"/>
  <c r="P182" i="1"/>
  <c r="AF182" i="1" s="1"/>
  <c r="AG182" i="1" s="1"/>
  <c r="P183" i="1"/>
  <c r="AF183" i="1" s="1"/>
  <c r="R183" i="1" s="1"/>
  <c r="P184" i="1"/>
  <c r="AF184" i="1" s="1"/>
  <c r="AG184" i="1" s="1"/>
  <c r="P185" i="1"/>
  <c r="AF185" i="1" s="1"/>
  <c r="AG185" i="1" s="1"/>
  <c r="P186" i="1"/>
  <c r="AF186" i="1" s="1"/>
  <c r="AG186" i="1" s="1"/>
  <c r="P187" i="1"/>
  <c r="AF187" i="1" s="1"/>
  <c r="AG187" i="1" s="1"/>
  <c r="P188" i="1"/>
  <c r="AF188" i="1" s="1"/>
  <c r="AG188" i="1" s="1"/>
  <c r="P189" i="1"/>
  <c r="AF189" i="1" s="1"/>
  <c r="R189" i="1" s="1"/>
  <c r="P190" i="1"/>
  <c r="AF190" i="1" s="1"/>
  <c r="AG190" i="1" s="1"/>
  <c r="P191" i="1"/>
  <c r="AF191" i="1" s="1"/>
  <c r="AG191" i="1" s="1"/>
  <c r="P192" i="1"/>
  <c r="AF192" i="1" s="1"/>
  <c r="R192" i="1" s="1"/>
  <c r="P193" i="1"/>
  <c r="AF193" i="1" s="1"/>
  <c r="AG193" i="1" s="1"/>
  <c r="P194" i="1"/>
  <c r="AF194" i="1" s="1"/>
  <c r="AG194" i="1" s="1"/>
  <c r="P195" i="1"/>
  <c r="AF195" i="1" s="1"/>
  <c r="R195" i="1" s="1"/>
  <c r="P196" i="1"/>
  <c r="AF196" i="1" s="1"/>
  <c r="AG196" i="1" s="1"/>
  <c r="P197" i="1"/>
  <c r="AF197" i="1" s="1"/>
  <c r="AG197" i="1" s="1"/>
  <c r="P198" i="1"/>
  <c r="AF198" i="1" s="1"/>
  <c r="AG198" i="1" s="1"/>
  <c r="P199" i="1"/>
  <c r="AF199" i="1" s="1"/>
  <c r="AG199" i="1" s="1"/>
  <c r="P200" i="1"/>
  <c r="AF200" i="1" s="1"/>
  <c r="AG200" i="1" s="1"/>
  <c r="P62" i="1"/>
  <c r="AF62" i="1" s="1"/>
  <c r="AG62" i="1" s="1"/>
  <c r="P63" i="1"/>
  <c r="AF63" i="1" s="1"/>
  <c r="AG63" i="1" s="1"/>
  <c r="P64" i="1"/>
  <c r="AF64" i="1" s="1"/>
  <c r="AG64" i="1" s="1"/>
  <c r="P65" i="1"/>
  <c r="AF65" i="1" s="1"/>
  <c r="AG65" i="1" s="1"/>
  <c r="P66" i="1"/>
  <c r="AF66" i="1" s="1"/>
  <c r="AG66" i="1" s="1"/>
  <c r="P67" i="1"/>
  <c r="AF67" i="1" s="1"/>
  <c r="AG67" i="1" s="1"/>
  <c r="P68" i="1"/>
  <c r="AF68" i="1" s="1"/>
  <c r="AG68" i="1" s="1"/>
  <c r="P69" i="1"/>
  <c r="AF69" i="1" s="1"/>
  <c r="AG69" i="1" s="1"/>
  <c r="P70" i="1"/>
  <c r="AF70" i="1" s="1"/>
  <c r="AG70" i="1" s="1"/>
  <c r="P71" i="1"/>
  <c r="AF71" i="1" s="1"/>
  <c r="AG71" i="1" s="1"/>
  <c r="P72" i="1"/>
  <c r="AF72" i="1" s="1"/>
  <c r="AG72" i="1" s="1"/>
  <c r="P73" i="1"/>
  <c r="AF73" i="1" s="1"/>
  <c r="AG73" i="1" s="1"/>
  <c r="P74" i="1"/>
  <c r="AF74" i="1" s="1"/>
  <c r="R74" i="1" s="1"/>
  <c r="P75" i="1"/>
  <c r="AF75" i="1" s="1"/>
  <c r="AG75" i="1" s="1"/>
  <c r="P76" i="1"/>
  <c r="AF76" i="1" s="1"/>
  <c r="AG76" i="1" s="1"/>
  <c r="P77" i="1"/>
  <c r="AF77" i="1" s="1"/>
  <c r="AG77" i="1" s="1"/>
  <c r="P78" i="1"/>
  <c r="AF78" i="1" s="1"/>
  <c r="AG78" i="1" s="1"/>
  <c r="P79" i="1"/>
  <c r="AF79" i="1" s="1"/>
  <c r="AG79" i="1" s="1"/>
  <c r="P80" i="1"/>
  <c r="AF80" i="1" s="1"/>
  <c r="R80" i="1" s="1"/>
  <c r="P81" i="1"/>
  <c r="AF81" i="1" s="1"/>
  <c r="AG81" i="1" s="1"/>
  <c r="P82" i="1"/>
  <c r="P83" i="1"/>
  <c r="AF83" i="1" s="1"/>
  <c r="R83" i="1" s="1"/>
  <c r="P84" i="1"/>
  <c r="AF84" i="1" s="1"/>
  <c r="AG84" i="1" s="1"/>
  <c r="P85" i="1"/>
  <c r="AF85" i="1" s="1"/>
  <c r="AG85" i="1" s="1"/>
  <c r="P86" i="1"/>
  <c r="AF86" i="1" s="1"/>
  <c r="AG86" i="1" s="1"/>
  <c r="P87" i="1"/>
  <c r="AF87" i="1" s="1"/>
  <c r="AG87" i="1" s="1"/>
  <c r="P88" i="1"/>
  <c r="AF88" i="1" s="1"/>
  <c r="AG88" i="1" s="1"/>
  <c r="P89" i="1"/>
  <c r="AF89" i="1" s="1"/>
  <c r="AG89" i="1" s="1"/>
  <c r="P90" i="1"/>
  <c r="P91" i="1"/>
  <c r="AF91" i="1" s="1"/>
  <c r="AG91" i="1" s="1"/>
  <c r="P92" i="1"/>
  <c r="AF92" i="1" s="1"/>
  <c r="R92" i="1" s="1"/>
  <c r="P93" i="1"/>
  <c r="AF93" i="1" s="1"/>
  <c r="AG93" i="1" s="1"/>
  <c r="P94" i="1"/>
  <c r="AF94" i="1" s="1"/>
  <c r="R94" i="1" s="1"/>
  <c r="P95" i="1"/>
  <c r="AF95" i="1" s="1"/>
  <c r="R95" i="1" s="1"/>
  <c r="P96" i="1"/>
  <c r="AF96" i="1" s="1"/>
  <c r="AG96" i="1" s="1"/>
  <c r="P97" i="1"/>
  <c r="AF97" i="1" s="1"/>
  <c r="AG97" i="1" s="1"/>
  <c r="P98" i="1"/>
  <c r="AF98" i="1" s="1"/>
  <c r="AG98" i="1" s="1"/>
  <c r="P99" i="1"/>
  <c r="AF99" i="1" s="1"/>
  <c r="AG99" i="1" s="1"/>
  <c r="P100" i="1"/>
  <c r="AF100" i="1" s="1"/>
  <c r="AG100" i="1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7" i="3"/>
  <c r="L7" i="3"/>
  <c r="J60" i="3"/>
  <c r="I60" i="3"/>
  <c r="J59" i="3"/>
  <c r="I59" i="3"/>
  <c r="J58" i="3"/>
  <c r="I58" i="3"/>
  <c r="J57" i="3"/>
  <c r="I57" i="3"/>
  <c r="K57" i="3"/>
  <c r="J56" i="3"/>
  <c r="I56" i="3"/>
  <c r="J55" i="3"/>
  <c r="I55" i="3"/>
  <c r="J54" i="3"/>
  <c r="I54" i="3"/>
  <c r="J53" i="3"/>
  <c r="I53" i="3"/>
  <c r="J52" i="3"/>
  <c r="I52" i="3"/>
  <c r="J51" i="3"/>
  <c r="I51" i="3"/>
  <c r="J50" i="3"/>
  <c r="I50" i="3"/>
  <c r="J49" i="3"/>
  <c r="I49" i="3"/>
  <c r="K49" i="3"/>
  <c r="J48" i="3"/>
  <c r="I48" i="3"/>
  <c r="J47" i="3"/>
  <c r="I47" i="3"/>
  <c r="J46" i="3"/>
  <c r="I46" i="3"/>
  <c r="J45" i="3"/>
  <c r="I45" i="3"/>
  <c r="K45" i="3"/>
  <c r="J44" i="3"/>
  <c r="I44" i="3"/>
  <c r="J43" i="3"/>
  <c r="I43" i="3"/>
  <c r="J42" i="3"/>
  <c r="I42" i="3"/>
  <c r="J41" i="3"/>
  <c r="I41" i="3"/>
  <c r="J40" i="3"/>
  <c r="I40" i="3"/>
  <c r="J39" i="3"/>
  <c r="I39" i="3"/>
  <c r="J38" i="3"/>
  <c r="I38" i="3"/>
  <c r="J37" i="3"/>
  <c r="I37" i="3"/>
  <c r="K37" i="3"/>
  <c r="J36" i="3"/>
  <c r="I36" i="3"/>
  <c r="J35" i="3"/>
  <c r="I35" i="3"/>
  <c r="J34" i="3"/>
  <c r="I34" i="3"/>
  <c r="J33" i="3"/>
  <c r="I33" i="3"/>
  <c r="K33" i="3"/>
  <c r="J32" i="3"/>
  <c r="I32" i="3"/>
  <c r="J31" i="3"/>
  <c r="I31" i="3"/>
  <c r="J30" i="3"/>
  <c r="I30" i="3"/>
  <c r="J29" i="3"/>
  <c r="I29" i="3"/>
  <c r="J28" i="3"/>
  <c r="I28" i="3"/>
  <c r="J27" i="3"/>
  <c r="I27" i="3"/>
  <c r="J26" i="3"/>
  <c r="I26" i="3"/>
  <c r="J25" i="3"/>
  <c r="I25" i="3"/>
  <c r="K25" i="3"/>
  <c r="J24" i="3"/>
  <c r="I24" i="3"/>
  <c r="J23" i="3"/>
  <c r="I23" i="3"/>
  <c r="J22" i="3"/>
  <c r="I22" i="3"/>
  <c r="J21" i="3"/>
  <c r="I21" i="3"/>
  <c r="K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K13" i="3"/>
  <c r="J12" i="3"/>
  <c r="I12" i="3"/>
  <c r="J11" i="3"/>
  <c r="I11" i="3"/>
  <c r="J10" i="3"/>
  <c r="I10" i="3"/>
  <c r="I9" i="3"/>
  <c r="Z8" i="3"/>
  <c r="J7" i="3"/>
  <c r="I7" i="3"/>
  <c r="K7" i="3"/>
  <c r="K14" i="3"/>
  <c r="AA14" i="3"/>
  <c r="K20" i="3"/>
  <c r="AA20" i="3"/>
  <c r="K26" i="3"/>
  <c r="L26" i="3"/>
  <c r="K32" i="3"/>
  <c r="L32" i="3"/>
  <c r="K38" i="3"/>
  <c r="K44" i="3"/>
  <c r="K50" i="3"/>
  <c r="AA50" i="3"/>
  <c r="K56" i="3"/>
  <c r="AA56" i="3"/>
  <c r="K43" i="3"/>
  <c r="L43" i="3"/>
  <c r="K8" i="3"/>
  <c r="L8" i="3"/>
  <c r="K15" i="3"/>
  <c r="AA15" i="3"/>
  <c r="K27" i="3"/>
  <c r="AA27" i="3"/>
  <c r="K39" i="3"/>
  <c r="AA39" i="3"/>
  <c r="K51" i="3"/>
  <c r="AA51" i="3"/>
  <c r="K19" i="3"/>
  <c r="L19" i="3"/>
  <c r="K31" i="3"/>
  <c r="AA31" i="3"/>
  <c r="K9" i="3"/>
  <c r="AA9" i="3"/>
  <c r="K55" i="3"/>
  <c r="AA55" i="3"/>
  <c r="K10" i="3"/>
  <c r="AA10" i="3"/>
  <c r="K16" i="3"/>
  <c r="AA16" i="3"/>
  <c r="K22" i="3"/>
  <c r="AA22" i="3"/>
  <c r="K28" i="3"/>
  <c r="AA28" i="3"/>
  <c r="K34" i="3"/>
  <c r="AA34" i="3"/>
  <c r="K40" i="3"/>
  <c r="L40" i="3"/>
  <c r="K46" i="3"/>
  <c r="AA46" i="3"/>
  <c r="K52" i="3"/>
  <c r="AA52" i="3"/>
  <c r="K58" i="3"/>
  <c r="AA58" i="3"/>
  <c r="K11" i="3"/>
  <c r="L11" i="3"/>
  <c r="K17" i="3"/>
  <c r="AA17" i="3"/>
  <c r="K23" i="3"/>
  <c r="AA23" i="3"/>
  <c r="K29" i="3"/>
  <c r="AA29" i="3"/>
  <c r="K35" i="3"/>
  <c r="AA35" i="3"/>
  <c r="K41" i="3"/>
  <c r="AA41" i="3"/>
  <c r="K47" i="3"/>
  <c r="AA47" i="3"/>
  <c r="K53" i="3"/>
  <c r="AA53" i="3"/>
  <c r="K59" i="3"/>
  <c r="AA59" i="3"/>
  <c r="K12" i="3"/>
  <c r="L12" i="3"/>
  <c r="K18" i="3"/>
  <c r="AA18" i="3"/>
  <c r="K24" i="3"/>
  <c r="AA24" i="3"/>
  <c r="K30" i="3"/>
  <c r="AA30" i="3"/>
  <c r="K36" i="3"/>
  <c r="AA36" i="3"/>
  <c r="K42" i="3"/>
  <c r="L42" i="3"/>
  <c r="K48" i="3"/>
  <c r="AA48" i="3"/>
  <c r="K54" i="3"/>
  <c r="AA54" i="3"/>
  <c r="K60" i="3"/>
  <c r="AA60" i="3"/>
  <c r="AA44" i="3"/>
  <c r="AA38" i="3"/>
  <c r="AA21" i="3"/>
  <c r="AA37" i="3"/>
  <c r="AA45" i="3"/>
  <c r="AA49" i="3"/>
  <c r="AA7" i="3"/>
  <c r="AA13" i="3"/>
  <c r="AA25" i="3"/>
  <c r="AA33" i="3"/>
  <c r="AA57" i="3"/>
  <c r="Z7" i="3"/>
  <c r="Z19" i="3"/>
  <c r="Z21" i="3"/>
  <c r="M21" i="3"/>
  <c r="L21" i="3"/>
  <c r="Z33" i="3"/>
  <c r="Z45" i="3"/>
  <c r="Z49" i="3"/>
  <c r="Z10" i="3"/>
  <c r="Z18" i="3"/>
  <c r="Z26" i="3"/>
  <c r="Z34" i="3"/>
  <c r="Z46" i="3"/>
  <c r="Z58" i="3"/>
  <c r="Z50" i="3"/>
  <c r="Z14" i="3"/>
  <c r="Z22" i="3"/>
  <c r="Z30" i="3"/>
  <c r="Z38" i="3"/>
  <c r="Z42" i="3"/>
  <c r="Z54" i="3"/>
  <c r="L51" i="3"/>
  <c r="Z51" i="3"/>
  <c r="Z23" i="3"/>
  <c r="Z31" i="3"/>
  <c r="Z39" i="3"/>
  <c r="Z47" i="3"/>
  <c r="Z55" i="3"/>
  <c r="Z15" i="3"/>
  <c r="Z27" i="3"/>
  <c r="Z35" i="3"/>
  <c r="Z43" i="3"/>
  <c r="Z59" i="3"/>
  <c r="Z16" i="3"/>
  <c r="Z28" i="3"/>
  <c r="Z44" i="3"/>
  <c r="L44" i="3"/>
  <c r="Z60" i="3"/>
  <c r="Z12" i="3"/>
  <c r="Z24" i="3"/>
  <c r="Z36" i="3"/>
  <c r="Z48" i="3"/>
  <c r="Z56" i="3"/>
  <c r="Z20" i="3"/>
  <c r="L20" i="3"/>
  <c r="Z32" i="3"/>
  <c r="Z40" i="3"/>
  <c r="Z52" i="3"/>
  <c r="L52" i="3"/>
  <c r="Z17" i="3"/>
  <c r="Z25" i="3"/>
  <c r="Z41" i="3"/>
  <c r="Z57" i="3"/>
  <c r="Z11" i="3"/>
  <c r="Z13" i="3"/>
  <c r="Z29" i="3"/>
  <c r="Z37" i="3"/>
  <c r="Z53" i="3"/>
  <c r="Z9" i="3"/>
  <c r="L10" i="3"/>
  <c r="L48" i="3"/>
  <c r="L16" i="3"/>
  <c r="AA12" i="3"/>
  <c r="L36" i="3"/>
  <c r="L14" i="3"/>
  <c r="L39" i="3"/>
  <c r="L59" i="3"/>
  <c r="L50" i="3"/>
  <c r="M50" i="3"/>
  <c r="AA8" i="3"/>
  <c r="M8" i="3"/>
  <c r="M16" i="3"/>
  <c r="M29" i="3"/>
  <c r="L31" i="3"/>
  <c r="AA43" i="3"/>
  <c r="M43" i="3"/>
  <c r="L9" i="3"/>
  <c r="M36" i="3"/>
  <c r="L34" i="3"/>
  <c r="AA32" i="3"/>
  <c r="M32" i="3"/>
  <c r="L23" i="3"/>
  <c r="AA11" i="3"/>
  <c r="M11" i="3"/>
  <c r="M39" i="3"/>
  <c r="L27" i="3"/>
  <c r="M51" i="3"/>
  <c r="AA42" i="3"/>
  <c r="M42" i="3"/>
  <c r="AA19" i="3"/>
  <c r="M19" i="3"/>
  <c r="M15" i="3"/>
  <c r="M27" i="3"/>
  <c r="L41" i="3"/>
  <c r="M20" i="3"/>
  <c r="L28" i="3"/>
  <c r="L15" i="3"/>
  <c r="L54" i="3"/>
  <c r="AA26" i="3"/>
  <c r="M26" i="3"/>
  <c r="M41" i="3"/>
  <c r="M28" i="3"/>
  <c r="M55" i="3"/>
  <c r="M54" i="3"/>
  <c r="L55" i="3"/>
  <c r="AA40" i="3"/>
  <c r="M40" i="3"/>
  <c r="M9" i="3"/>
  <c r="M14" i="3"/>
  <c r="M52" i="3"/>
  <c r="M31" i="3"/>
  <c r="M60" i="3"/>
  <c r="M45" i="3"/>
  <c r="M12" i="3"/>
  <c r="M34" i="3"/>
  <c r="M59" i="3"/>
  <c r="M18" i="3"/>
  <c r="M22" i="3"/>
  <c r="L17" i="3"/>
  <c r="M17" i="3"/>
  <c r="L53" i="3"/>
  <c r="M53" i="3"/>
  <c r="M48" i="3"/>
  <c r="L37" i="3"/>
  <c r="L24" i="3"/>
  <c r="L38" i="3"/>
  <c r="M24" i="3"/>
  <c r="L30" i="3"/>
  <c r="L60" i="3"/>
  <c r="L22" i="3"/>
  <c r="L18" i="3"/>
  <c r="M56" i="3"/>
  <c r="M44" i="3"/>
  <c r="M10" i="3"/>
  <c r="L29" i="3"/>
  <c r="M47" i="3"/>
  <c r="L58" i="3"/>
  <c r="L47" i="3"/>
  <c r="M58" i="3"/>
  <c r="L46" i="3"/>
  <c r="M33" i="3"/>
  <c r="L57" i="3"/>
  <c r="M57" i="3"/>
  <c r="M38" i="3"/>
  <c r="M46" i="3"/>
  <c r="M35" i="3"/>
  <c r="L35" i="3"/>
  <c r="M30" i="3"/>
  <c r="M37" i="3"/>
  <c r="L56" i="3"/>
  <c r="M23" i="3"/>
  <c r="M49" i="3"/>
  <c r="L45" i="3"/>
  <c r="L25" i="3"/>
  <c r="M25" i="3"/>
  <c r="M7" i="3"/>
  <c r="L49" i="3"/>
  <c r="M13" i="3"/>
  <c r="L13" i="3"/>
  <c r="L33" i="3"/>
  <c r="P29" i="1"/>
  <c r="AF29" i="1" s="1"/>
  <c r="AG29" i="1" s="1"/>
  <c r="P35" i="1"/>
  <c r="AF35" i="1" s="1"/>
  <c r="AG35" i="1" s="1"/>
  <c r="P23" i="1"/>
  <c r="AF23" i="1" s="1"/>
  <c r="AG23" i="1" s="1"/>
  <c r="P41" i="1"/>
  <c r="AF41" i="1" s="1"/>
  <c r="AG41" i="1" s="1"/>
  <c r="P47" i="1"/>
  <c r="AF47" i="1" s="1"/>
  <c r="AG47" i="1" s="1"/>
  <c r="P53" i="1"/>
  <c r="AF53" i="1" s="1"/>
  <c r="AG53" i="1" s="1"/>
  <c r="P59" i="1"/>
  <c r="AF59" i="1" s="1"/>
  <c r="AG59" i="1" s="1"/>
  <c r="P17" i="1"/>
  <c r="AF17" i="1" s="1"/>
  <c r="AG17" i="1" s="1"/>
  <c r="P12" i="1"/>
  <c r="AF12" i="1" s="1"/>
  <c r="AG12" i="1" s="1"/>
  <c r="P18" i="1"/>
  <c r="AF18" i="1" s="1"/>
  <c r="AG18" i="1" s="1"/>
  <c r="P24" i="1"/>
  <c r="AF24" i="1" s="1"/>
  <c r="AG24" i="1" s="1"/>
  <c r="P30" i="1"/>
  <c r="AF30" i="1" s="1"/>
  <c r="AG30" i="1" s="1"/>
  <c r="P36" i="1"/>
  <c r="AF36" i="1" s="1"/>
  <c r="AG36" i="1" s="1"/>
  <c r="P11" i="1"/>
  <c r="AF11" i="1" s="1"/>
  <c r="AG11" i="1" s="1"/>
  <c r="P42" i="1"/>
  <c r="AF42" i="1" s="1"/>
  <c r="AG42" i="1" s="1"/>
  <c r="P48" i="1"/>
  <c r="AF48" i="1" s="1"/>
  <c r="AG48" i="1" s="1"/>
  <c r="P54" i="1"/>
  <c r="AF54" i="1" s="1"/>
  <c r="AG54" i="1" s="1"/>
  <c r="P60" i="1"/>
  <c r="AF60" i="1" s="1"/>
  <c r="AG60" i="1" s="1"/>
  <c r="P13" i="1"/>
  <c r="AF13" i="1" s="1"/>
  <c r="AG13" i="1" s="1"/>
  <c r="P25" i="1"/>
  <c r="AF25" i="1" s="1"/>
  <c r="AG25" i="1" s="1"/>
  <c r="P31" i="1"/>
  <c r="AF31" i="1" s="1"/>
  <c r="AG31" i="1" s="1"/>
  <c r="P37" i="1"/>
  <c r="AF37" i="1" s="1"/>
  <c r="AG37" i="1" s="1"/>
  <c r="P43" i="1"/>
  <c r="AF43" i="1" s="1"/>
  <c r="AG43" i="1" s="1"/>
  <c r="P49" i="1"/>
  <c r="AF49" i="1" s="1"/>
  <c r="AG49" i="1" s="1"/>
  <c r="P55" i="1"/>
  <c r="AF55" i="1" s="1"/>
  <c r="AG55" i="1" s="1"/>
  <c r="P61" i="1"/>
  <c r="AF61" i="1" s="1"/>
  <c r="AG61" i="1" s="1"/>
  <c r="P20" i="1"/>
  <c r="AF20" i="1" s="1"/>
  <c r="AG20" i="1" s="1"/>
  <c r="P26" i="1"/>
  <c r="AF26" i="1" s="1"/>
  <c r="AG26" i="1" s="1"/>
  <c r="P32" i="1"/>
  <c r="AF32" i="1" s="1"/>
  <c r="AG32" i="1" s="1"/>
  <c r="P38" i="1"/>
  <c r="AF38" i="1" s="1"/>
  <c r="AG38" i="1" s="1"/>
  <c r="P44" i="1"/>
  <c r="AF44" i="1" s="1"/>
  <c r="AG44" i="1" s="1"/>
  <c r="P50" i="1"/>
  <c r="AF50" i="1" s="1"/>
  <c r="AG50" i="1" s="1"/>
  <c r="P56" i="1"/>
  <c r="AF56" i="1" s="1"/>
  <c r="AG56" i="1" s="1"/>
  <c r="P15" i="1"/>
  <c r="AF15" i="1" s="1"/>
  <c r="AG15" i="1" s="1"/>
  <c r="P27" i="1"/>
  <c r="AF27" i="1" s="1"/>
  <c r="AG27" i="1" s="1"/>
  <c r="P33" i="1"/>
  <c r="AF33" i="1" s="1"/>
  <c r="AG33" i="1" s="1"/>
  <c r="P39" i="1"/>
  <c r="AF39" i="1" s="1"/>
  <c r="AG39" i="1" s="1"/>
  <c r="P45" i="1"/>
  <c r="AF45" i="1" s="1"/>
  <c r="AG45" i="1" s="1"/>
  <c r="P51" i="1"/>
  <c r="AF51" i="1" s="1"/>
  <c r="AG51" i="1" s="1"/>
  <c r="P57" i="1"/>
  <c r="AF57" i="1" s="1"/>
  <c r="AG57" i="1" s="1"/>
  <c r="P16" i="1"/>
  <c r="AF16" i="1" s="1"/>
  <c r="AG16" i="1" s="1"/>
  <c r="P22" i="1"/>
  <c r="AF22" i="1" s="1"/>
  <c r="AG22" i="1" s="1"/>
  <c r="P28" i="1"/>
  <c r="AF28" i="1" s="1"/>
  <c r="AG28" i="1" s="1"/>
  <c r="P34" i="1"/>
  <c r="AF34" i="1" s="1"/>
  <c r="AG34" i="1" s="1"/>
  <c r="P40" i="1"/>
  <c r="AF40" i="1" s="1"/>
  <c r="AG40" i="1" s="1"/>
  <c r="P46" i="1"/>
  <c r="AF46" i="1" s="1"/>
  <c r="AG46" i="1" s="1"/>
  <c r="P52" i="1"/>
  <c r="AF52" i="1" s="1"/>
  <c r="AG52" i="1" s="1"/>
  <c r="P58" i="1"/>
  <c r="AF58" i="1" s="1"/>
  <c r="AG58" i="1" s="1"/>
  <c r="M2" i="3"/>
  <c r="R93" i="1" l="1"/>
  <c r="R72" i="1"/>
  <c r="R200" i="1"/>
  <c r="R118" i="1"/>
  <c r="R193" i="1"/>
  <c r="R196" i="1"/>
  <c r="R158" i="1"/>
  <c r="R146" i="1"/>
  <c r="R112" i="1"/>
  <c r="R190" i="1"/>
  <c r="R127" i="1"/>
  <c r="R179" i="1"/>
  <c r="R166" i="1"/>
  <c r="R197" i="1"/>
  <c r="R63" i="1"/>
  <c r="R175" i="1"/>
  <c r="R125" i="1"/>
  <c r="R194" i="1"/>
  <c r="R134" i="1"/>
  <c r="R154" i="1"/>
  <c r="R81" i="1"/>
  <c r="R172" i="1"/>
  <c r="R142" i="1"/>
  <c r="R122" i="1"/>
  <c r="R91" i="1"/>
  <c r="R199" i="1"/>
  <c r="R161" i="1"/>
  <c r="R97" i="1"/>
  <c r="R182" i="1"/>
  <c r="R85" i="1"/>
  <c r="R75" i="1"/>
  <c r="R66" i="1"/>
  <c r="R73" i="1"/>
  <c r="R187" i="1"/>
  <c r="R178" i="1"/>
  <c r="R149" i="1"/>
  <c r="R110" i="1"/>
  <c r="AG176" i="1"/>
  <c r="R99" i="1"/>
  <c r="R188" i="1"/>
  <c r="R173" i="1"/>
  <c r="R148" i="1"/>
  <c r="R140" i="1"/>
  <c r="R133" i="1"/>
  <c r="R107" i="1"/>
  <c r="R115" i="1"/>
  <c r="AG165" i="1"/>
  <c r="R70" i="1"/>
  <c r="R139" i="1"/>
  <c r="AG74" i="1"/>
  <c r="R163" i="1"/>
  <c r="R69" i="1"/>
  <c r="R130" i="1"/>
  <c r="R104" i="1"/>
  <c r="R185" i="1"/>
  <c r="R170" i="1"/>
  <c r="R137" i="1"/>
  <c r="R103" i="1"/>
  <c r="R67" i="1"/>
  <c r="R191" i="1"/>
  <c r="R184" i="1"/>
  <c r="R169" i="1"/>
  <c r="R151" i="1"/>
  <c r="R143" i="1"/>
  <c r="R136" i="1"/>
  <c r="R119" i="1"/>
  <c r="AG124" i="1"/>
  <c r="R155" i="1"/>
  <c r="AG105" i="1"/>
  <c r="AG94" i="1"/>
  <c r="AG113" i="1"/>
  <c r="AG147" i="1"/>
  <c r="R96" i="1"/>
  <c r="R87" i="1"/>
  <c r="R79" i="1"/>
  <c r="R64" i="1"/>
  <c r="R167" i="1"/>
  <c r="R160" i="1"/>
  <c r="R131" i="1"/>
  <c r="R116" i="1"/>
  <c r="R109" i="1"/>
  <c r="AG153" i="1"/>
  <c r="R181" i="1"/>
  <c r="R152" i="1"/>
  <c r="R145" i="1"/>
  <c r="R101" i="1"/>
  <c r="R78" i="1"/>
  <c r="AG150" i="1"/>
  <c r="AG102" i="1"/>
  <c r="AG95" i="1"/>
  <c r="AG80" i="1"/>
  <c r="R84" i="1"/>
  <c r="R164" i="1"/>
  <c r="R157" i="1"/>
  <c r="R128" i="1"/>
  <c r="R106" i="1"/>
  <c r="AG132" i="1"/>
  <c r="AG92" i="1"/>
  <c r="AG192" i="1"/>
  <c r="AG83" i="1"/>
  <c r="AG183" i="1"/>
  <c r="Q121" i="1"/>
  <c r="AF121" i="1"/>
  <c r="AG195" i="1"/>
  <c r="AG159" i="1"/>
  <c r="AG120" i="1"/>
  <c r="AG129" i="1"/>
  <c r="Q90" i="1"/>
  <c r="AF90" i="1"/>
  <c r="R89" i="1"/>
  <c r="R77" i="1"/>
  <c r="R71" i="1"/>
  <c r="R65" i="1"/>
  <c r="R198" i="1"/>
  <c r="R186" i="1"/>
  <c r="R180" i="1"/>
  <c r="R174" i="1"/>
  <c r="R168" i="1"/>
  <c r="R162" i="1"/>
  <c r="R156" i="1"/>
  <c r="R144" i="1"/>
  <c r="R138" i="1"/>
  <c r="R126" i="1"/>
  <c r="R114" i="1"/>
  <c r="R108" i="1"/>
  <c r="AG189" i="1"/>
  <c r="R100" i="1"/>
  <c r="R88" i="1"/>
  <c r="R76" i="1"/>
  <c r="AG135" i="1"/>
  <c r="AG141" i="1"/>
  <c r="Q82" i="1"/>
  <c r="AF82" i="1"/>
  <c r="AG111" i="1"/>
  <c r="R98" i="1"/>
  <c r="R86" i="1"/>
  <c r="R68" i="1"/>
  <c r="R62" i="1"/>
  <c r="R177" i="1"/>
  <c r="R171" i="1"/>
  <c r="R123" i="1"/>
  <c r="R117" i="1"/>
  <c r="G211" i="1"/>
  <c r="D240" i="1" s="1"/>
  <c r="P14" i="1"/>
  <c r="AF14" i="1" s="1"/>
  <c r="AG14" i="1" s="1"/>
  <c r="R30" i="1"/>
  <c r="R24" i="1"/>
  <c r="R40" i="1"/>
  <c r="P9" i="1"/>
  <c r="AF9" i="1" s="1"/>
  <c r="AG9" i="1" s="1"/>
  <c r="P21" i="1"/>
  <c r="R56" i="1"/>
  <c r="R23" i="1"/>
  <c r="R35" i="1"/>
  <c r="P19" i="1"/>
  <c r="AF19" i="1" s="1"/>
  <c r="AG19" i="1" s="1"/>
  <c r="P8" i="1"/>
  <c r="Q75" i="1"/>
  <c r="Q178" i="1"/>
  <c r="Q175" i="1"/>
  <c r="Q142" i="1"/>
  <c r="Q78" i="1"/>
  <c r="R16" i="1"/>
  <c r="Q194" i="1"/>
  <c r="Q172" i="1"/>
  <c r="Q169" i="1"/>
  <c r="Q136" i="1"/>
  <c r="Q133" i="1"/>
  <c r="Q103" i="1"/>
  <c r="R29" i="1"/>
  <c r="R39" i="1"/>
  <c r="Q166" i="1"/>
  <c r="Q130" i="1"/>
  <c r="Q110" i="1"/>
  <c r="Q87" i="1"/>
  <c r="Q79" i="1"/>
  <c r="Q196" i="1"/>
  <c r="Q193" i="1"/>
  <c r="Q160" i="1"/>
  <c r="Q157" i="1"/>
  <c r="Q124" i="1"/>
  <c r="Q139" i="1"/>
  <c r="R18" i="1"/>
  <c r="R37" i="1"/>
  <c r="R49" i="1"/>
  <c r="R60" i="1"/>
  <c r="Q89" i="1"/>
  <c r="Q76" i="1"/>
  <c r="Q187" i="1"/>
  <c r="Q151" i="1"/>
  <c r="Q94" i="1"/>
  <c r="Q190" i="1"/>
  <c r="Q154" i="1"/>
  <c r="Q112" i="1"/>
  <c r="Q109" i="1"/>
  <c r="Q59" i="1"/>
  <c r="Q99" i="1"/>
  <c r="Q96" i="1"/>
  <c r="Q184" i="1"/>
  <c r="Q148" i="1"/>
  <c r="Q57" i="1"/>
  <c r="Q91" i="1"/>
  <c r="Q181" i="1"/>
  <c r="Q145" i="1"/>
  <c r="Q106" i="1"/>
  <c r="Q28" i="1"/>
  <c r="R28" i="1"/>
  <c r="R58" i="1"/>
  <c r="Q58" i="1"/>
  <c r="Q77" i="1"/>
  <c r="Q199" i="1"/>
  <c r="Q163" i="1"/>
  <c r="Q127" i="1"/>
  <c r="Q84" i="1"/>
  <c r="Q55" i="1"/>
  <c r="Q50" i="1"/>
  <c r="Q118" i="1"/>
  <c r="Q115" i="1"/>
  <c r="Q61" i="1"/>
  <c r="Q80" i="1"/>
  <c r="R34" i="1"/>
  <c r="R52" i="1"/>
  <c r="Q65" i="1"/>
  <c r="Q182" i="1"/>
  <c r="Q158" i="1"/>
  <c r="Q146" i="1"/>
  <c r="Q122" i="1"/>
  <c r="Q92" i="1"/>
  <c r="Q170" i="1"/>
  <c r="Q134" i="1"/>
  <c r="Q100" i="1"/>
  <c r="Q98" i="1"/>
  <c r="Q165" i="1"/>
  <c r="Q155" i="1"/>
  <c r="Q153" i="1"/>
  <c r="Q129" i="1"/>
  <c r="Q119" i="1"/>
  <c r="Q73" i="1"/>
  <c r="Q56" i="1"/>
  <c r="R54" i="1"/>
  <c r="Q81" i="1"/>
  <c r="Q67" i="1"/>
  <c r="Q198" i="1"/>
  <c r="Q138" i="1"/>
  <c r="Q126" i="1"/>
  <c r="Q114" i="1"/>
  <c r="Q102" i="1"/>
  <c r="Q70" i="1"/>
  <c r="Q162" i="1"/>
  <c r="Q83" i="1"/>
  <c r="Q64" i="1"/>
  <c r="Q200" i="1"/>
  <c r="Q195" i="1"/>
  <c r="Q188" i="1"/>
  <c r="Q183" i="1"/>
  <c r="Q171" i="1"/>
  <c r="Q164" i="1"/>
  <c r="Q159" i="1"/>
  <c r="Q147" i="1"/>
  <c r="Q135" i="1"/>
  <c r="Q123" i="1"/>
  <c r="Q116" i="1"/>
  <c r="Q111" i="1"/>
  <c r="Q104" i="1"/>
  <c r="Q186" i="1"/>
  <c r="Q150" i="1"/>
  <c r="Q85" i="1"/>
  <c r="Q72" i="1"/>
  <c r="Q69" i="1"/>
  <c r="Q66" i="1"/>
  <c r="Q197" i="1"/>
  <c r="Q101" i="1"/>
  <c r="Q174" i="1"/>
  <c r="R20" i="1"/>
  <c r="Q97" i="1"/>
  <c r="Q60" i="1"/>
  <c r="Q71" i="1"/>
  <c r="Q63" i="1"/>
  <c r="Q192" i="1"/>
  <c r="Q180" i="1"/>
  <c r="Q168" i="1"/>
  <c r="Q156" i="1"/>
  <c r="Q144" i="1"/>
  <c r="Q132" i="1"/>
  <c r="Q120" i="1"/>
  <c r="Q108" i="1"/>
  <c r="Q189" i="1"/>
  <c r="Q177" i="1"/>
  <c r="Q141" i="1"/>
  <c r="Q117" i="1"/>
  <c r="Q105" i="1"/>
  <c r="Q191" i="1"/>
  <c r="Q179" i="1"/>
  <c r="Q167" i="1"/>
  <c r="Q143" i="1"/>
  <c r="Q131" i="1"/>
  <c r="Q107" i="1"/>
  <c r="Q176" i="1"/>
  <c r="Q152" i="1"/>
  <c r="Q140" i="1"/>
  <c r="Q128" i="1"/>
  <c r="Q185" i="1"/>
  <c r="Q173" i="1"/>
  <c r="Q161" i="1"/>
  <c r="Q149" i="1"/>
  <c r="Q137" i="1"/>
  <c r="Q125" i="1"/>
  <c r="Q113" i="1"/>
  <c r="Q95" i="1"/>
  <c r="Q74" i="1"/>
  <c r="Q93" i="1"/>
  <c r="Q88" i="1"/>
  <c r="Q86" i="1"/>
  <c r="Q68" i="1"/>
  <c r="Q62" i="1"/>
  <c r="R53" i="1"/>
  <c r="Q53" i="1"/>
  <c r="Q51" i="1"/>
  <c r="R48" i="1"/>
  <c r="Q49" i="1"/>
  <c r="Q48" i="1"/>
  <c r="Q46" i="1"/>
  <c r="R46" i="1"/>
  <c r="Q45" i="1"/>
  <c r="Q43" i="1"/>
  <c r="Q41" i="1"/>
  <c r="Q40" i="1"/>
  <c r="Q39" i="1"/>
  <c r="Q37" i="1"/>
  <c r="Q35" i="1"/>
  <c r="R32" i="1"/>
  <c r="Q32" i="1"/>
  <c r="Q30" i="1"/>
  <c r="Q29" i="1"/>
  <c r="Q27" i="1"/>
  <c r="Q26" i="1"/>
  <c r="Q25" i="1"/>
  <c r="Q24" i="1"/>
  <c r="Q23" i="1"/>
  <c r="Q22" i="1"/>
  <c r="Q18" i="1"/>
  <c r="Q16" i="1"/>
  <c r="Q13" i="1"/>
  <c r="Q10" i="1"/>
  <c r="R10" i="1"/>
  <c r="B54" i="4"/>
  <c r="C54" i="4" s="1"/>
  <c r="B54" i="2"/>
  <c r="AG121" i="1" l="1"/>
  <c r="R121" i="1"/>
  <c r="R82" i="1"/>
  <c r="AG82" i="1"/>
  <c r="R90" i="1"/>
  <c r="AG90" i="1"/>
  <c r="Q14" i="1"/>
  <c r="AF21" i="1"/>
  <c r="AG21" i="1" s="1"/>
  <c r="AF8" i="1"/>
  <c r="Q8" i="1"/>
  <c r="R59" i="1"/>
  <c r="R22" i="1"/>
  <c r="R43" i="1"/>
  <c r="Q19" i="1"/>
  <c r="Q21" i="1"/>
  <c r="Q9" i="1"/>
  <c r="R14" i="1"/>
  <c r="R57" i="1"/>
  <c r="R50" i="1"/>
  <c r="R61" i="1"/>
  <c r="R55" i="1"/>
  <c r="R25" i="1"/>
  <c r="R41" i="1"/>
  <c r="R26" i="1"/>
  <c r="R9" i="1"/>
  <c r="R19" i="1"/>
  <c r="R13" i="1"/>
  <c r="R45" i="1"/>
  <c r="R51" i="1"/>
  <c r="R12" i="1"/>
  <c r="R36" i="1"/>
  <c r="Q42" i="1"/>
  <c r="Q36" i="1"/>
  <c r="R42" i="1"/>
  <c r="Q17" i="1"/>
  <c r="Q31" i="1"/>
  <c r="R17" i="1"/>
  <c r="R31" i="1"/>
  <c r="R38" i="1"/>
  <c r="R44" i="1"/>
  <c r="Q38" i="1"/>
  <c r="Q44" i="1"/>
  <c r="Q52" i="1"/>
  <c r="Q12" i="1"/>
  <c r="Q33" i="1"/>
  <c r="R33" i="1"/>
  <c r="R27" i="1"/>
  <c r="Q34" i="1"/>
  <c r="Q20" i="1"/>
  <c r="R47" i="1"/>
  <c r="Q54" i="1"/>
  <c r="Q47" i="1"/>
  <c r="Q11" i="1"/>
  <c r="R11" i="1"/>
  <c r="B55" i="4"/>
  <c r="C55" i="4" s="1"/>
  <c r="Q15" i="1"/>
  <c r="B55" i="2"/>
  <c r="C55" i="2" s="1"/>
  <c r="Q2" i="1" s="1"/>
  <c r="G208" i="1" s="1"/>
  <c r="F219" i="1" s="1"/>
  <c r="R15" i="1"/>
  <c r="C54" i="2"/>
  <c r="Q1" i="1" s="1"/>
  <c r="Q4" i="1" l="1"/>
  <c r="G212" i="1"/>
  <c r="D241" i="1" s="1"/>
  <c r="AG8" i="1"/>
  <c r="G213" i="1" s="1"/>
  <c r="R8" i="1"/>
  <c r="R21" i="1"/>
  <c r="G207" i="1"/>
  <c r="Q3" i="1"/>
  <c r="M1" i="3"/>
  <c r="H2" i="3"/>
  <c r="H1" i="3"/>
  <c r="G214" i="1" l="1"/>
  <c r="Q5" i="1"/>
  <c r="G209" i="1"/>
  <c r="G210" i="1" s="1"/>
  <c r="F218" i="1"/>
  <c r="H3" i="3"/>
  <c r="K224" i="1" l="1"/>
  <c r="J224" i="1"/>
</calcChain>
</file>

<file path=xl/sharedStrings.xml><?xml version="1.0" encoding="utf-8"?>
<sst xmlns="http://schemas.openxmlformats.org/spreadsheetml/2006/main" count="504" uniqueCount="123">
  <si>
    <t>Inventeringsunderlag</t>
  </si>
  <si>
    <t>Befintlig anläggning energikostnad/år</t>
  </si>
  <si>
    <t>Projekt</t>
  </si>
  <si>
    <t>Företag</t>
  </si>
  <si>
    <t>Elpris pris/kWh (öre)</t>
  </si>
  <si>
    <t>Ny anläggning energikostnad/år</t>
  </si>
  <si>
    <t>Datum</t>
  </si>
  <si>
    <t>Namn</t>
  </si>
  <si>
    <t>Antal dagar/år</t>
  </si>
  <si>
    <t>Energibesparing i kronor</t>
  </si>
  <si>
    <t>Inventerare</t>
  </si>
  <si>
    <t>Mobil</t>
  </si>
  <si>
    <r>
      <t>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utsläpp per kWh</t>
    </r>
  </si>
  <si>
    <t>Total Eneribesparing</t>
  </si>
  <si>
    <t>Kommentar</t>
  </si>
  <si>
    <t>E-mail</t>
  </si>
  <si>
    <t>(125g/kWh enl Naturvårdsverket)</t>
  </si>
  <si>
    <r>
      <t>Total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besparing</t>
    </r>
  </si>
  <si>
    <t>Rum</t>
  </si>
  <si>
    <t>Antal rum</t>
  </si>
  <si>
    <t>Befintlig - Välj i listan</t>
  </si>
  <si>
    <t>Effekt</t>
  </si>
  <si>
    <t>Antal</t>
  </si>
  <si>
    <t>Antal brinn timmar</t>
  </si>
  <si>
    <t>Total effekt</t>
  </si>
  <si>
    <t>Förslag ny armatur</t>
  </si>
  <si>
    <r>
      <t>Energi &amp; CO</t>
    </r>
    <r>
      <rPr>
        <b/>
        <vertAlign val="sub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 xml:space="preserve"> besparing %</t>
    </r>
  </si>
  <si>
    <r>
      <t>CO</t>
    </r>
    <r>
      <rPr>
        <b/>
        <vertAlign val="sub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 xml:space="preserve"> Besparing [kg/år]</t>
    </r>
  </si>
  <si>
    <t>Co2 Befintlig</t>
  </si>
  <si>
    <t>Co2 Ny anläggning</t>
  </si>
  <si>
    <t>Kontor</t>
  </si>
  <si>
    <t>Lysrör 3x28W Kontorsarmatur</t>
  </si>
  <si>
    <t>Milli</t>
  </si>
  <si>
    <t>WC</t>
  </si>
  <si>
    <t>Kompaktlysrör 18W</t>
  </si>
  <si>
    <t>Sensor</t>
  </si>
  <si>
    <t>Tulo Sensor</t>
  </si>
  <si>
    <t>Förråd</t>
  </si>
  <si>
    <t>Lysrör 2x18W HF</t>
  </si>
  <si>
    <t>Reko X Sensor</t>
  </si>
  <si>
    <t>Lysrör 2x58W HF</t>
  </si>
  <si>
    <t>Välj befintlig armatur</t>
  </si>
  <si>
    <t>Befintlig armatur</t>
  </si>
  <si>
    <t>Kontorspendel 3x28</t>
  </si>
  <si>
    <t>Glödlampa</t>
  </si>
  <si>
    <t>Plastlimpa 2x36w</t>
  </si>
  <si>
    <t>*** Metallhalogen ***</t>
  </si>
  <si>
    <t>Metallhalogen 20W</t>
  </si>
  <si>
    <t>Metallhalogen 35W</t>
  </si>
  <si>
    <t>Metallhalogen 2x35W</t>
  </si>
  <si>
    <t>Metallhalogen 70W</t>
  </si>
  <si>
    <t>Metallhalogen 100W</t>
  </si>
  <si>
    <t>*** T8 ***</t>
  </si>
  <si>
    <t>Lysrör 1x18W HF</t>
  </si>
  <si>
    <t>Lysrör 1x36W HF</t>
  </si>
  <si>
    <t>Lysrör 2x36W HF</t>
  </si>
  <si>
    <t>*** T5 ***</t>
  </si>
  <si>
    <t>Lysrör 1x14W HF</t>
  </si>
  <si>
    <t>Lysrör 2x14W HF</t>
  </si>
  <si>
    <t>Lysrör 3x14W HF</t>
  </si>
  <si>
    <t>Lysrör 4x14W HF</t>
  </si>
  <si>
    <t>Lysrör 1x24W HF</t>
  </si>
  <si>
    <t>Lysrör 2x24W HF</t>
  </si>
  <si>
    <t>Lysrör 3x24W HF</t>
  </si>
  <si>
    <t>Lysrör 4x24W HF</t>
  </si>
  <si>
    <t>Lysrör 1x28W HF</t>
  </si>
  <si>
    <t xml:space="preserve">Lysrör 2x28W HF </t>
  </si>
  <si>
    <t>Lysrör 1x35W HF</t>
  </si>
  <si>
    <t>Lysrör 2x35W HF</t>
  </si>
  <si>
    <t>Lysrör 1x49W HF</t>
  </si>
  <si>
    <t>Lysrör 2x49W HF</t>
  </si>
  <si>
    <t>Lysrör 1x54W HF</t>
  </si>
  <si>
    <t>Lysrör 2x54W HF</t>
  </si>
  <si>
    <t>Lysrör 1x80W HF</t>
  </si>
  <si>
    <t>Lysrör 2x80W HF</t>
  </si>
  <si>
    <t>*** Kompaktlysrör ***</t>
  </si>
  <si>
    <t>Kompaktlysrör 11W</t>
  </si>
  <si>
    <t>Kompaktlysrör 17W</t>
  </si>
  <si>
    <t>Kompaktlysrör 2x18W</t>
  </si>
  <si>
    <t>Kompaktlysrör 26W</t>
  </si>
  <si>
    <t>Kompaktlysrör 2x26W</t>
  </si>
  <si>
    <t>Kompaktlysrör 2x32W</t>
  </si>
  <si>
    <t>Kompaktlysrör 1x42W</t>
  </si>
  <si>
    <t>Kompaktlysrör 2x42W</t>
  </si>
  <si>
    <t>*** Cirkellysrör ***</t>
  </si>
  <si>
    <t>Cirkellysrör 40W</t>
  </si>
  <si>
    <t>Cirkellysrör 55W</t>
  </si>
  <si>
    <t>*** Glödljus ***</t>
  </si>
  <si>
    <t>Glödljus 40W</t>
  </si>
  <si>
    <t>Glödljus 60W</t>
  </si>
  <si>
    <t>Egen, skriv systemeffekten</t>
  </si>
  <si>
    <t>W</t>
  </si>
  <si>
    <t>Kwh</t>
  </si>
  <si>
    <t>Befintlig energiåtgång</t>
  </si>
  <si>
    <t>Ny energiåtgång</t>
  </si>
  <si>
    <t>Red.
Faktor</t>
  </si>
  <si>
    <t>Total effekt inkl red.faktor</t>
  </si>
  <si>
    <t>Nordisk elmix</t>
  </si>
  <si>
    <t>* källa Upphandlingsmyndigheten</t>
  </si>
  <si>
    <t>Energisparkalkyl</t>
  </si>
  <si>
    <t>Energikostnad / år, befintlig anläggning</t>
  </si>
  <si>
    <t xml:space="preserve"> </t>
  </si>
  <si>
    <t>Energikostnad / år, ny anläggning</t>
  </si>
  <si>
    <t>Energibesparing i kr / år</t>
  </si>
  <si>
    <t>Energibesparing i %</t>
  </si>
  <si>
    <t>Energikostnad i kronor/år</t>
  </si>
  <si>
    <t>Befintlig anläggning</t>
  </si>
  <si>
    <t>Ny anläggning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</si>
  <si>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utsläpp / år i gram, befintlig anläggning</t>
    </r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</si>
  <si>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utsläpp / år i gram, ny anläggning</t>
    </r>
  </si>
  <si>
    <t>Värden för beräkning av klimatpåverkan från elanvändning  [kgCO2/kWh]</t>
  </si>
  <si>
    <t>Ursprungsmärkt el</t>
  </si>
  <si>
    <t>Svensk elmix (normalår)</t>
  </si>
  <si>
    <t>El av okänt ursprung (Norden)</t>
  </si>
  <si>
    <t>EU (25)</t>
  </si>
  <si>
    <t>Källa: Svensk Energi (www.svenskenergi.se) 2016-05-25. 
Värdet för EU 25 är hämtat från rapporten "Den svenska elens miljöpåvekan" från 2010.</t>
  </si>
  <si>
    <r>
      <rPr>
        <b/>
        <sz val="12"/>
        <rFont val="Calibri"/>
        <family val="2"/>
        <scheme val="minor"/>
      </rPr>
      <t>Elmix</t>
    </r>
    <r>
      <rPr>
        <sz val="12"/>
        <rFont val="Calibri"/>
        <family val="2"/>
        <scheme val="minor"/>
      </rPr>
      <t xml:space="preserve"> Välj i Dropdown</t>
    </r>
  </si>
  <si>
    <r>
      <t>CO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besparing i %</t>
    </r>
  </si>
  <si>
    <t>Diff</t>
  </si>
  <si>
    <r>
      <t>CO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utsläpp / år i gr, befintlig anläggning</t>
    </r>
  </si>
  <si>
    <r>
      <t>CO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utsläpp / år i gr, ny anläggning</t>
    </r>
  </si>
  <si>
    <r>
      <t>CO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besparing i gr / år </t>
    </r>
  </si>
  <si>
    <t>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</si>
</sst>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#,###_ \W"/>
    <numFmt numFmtId="165" formatCode="#,###.0_ \W"/>
    <numFmt numFmtId="166" formatCode="#,##0.0"/>
    <numFmt numFmtId="167" formatCode="#,##0.0&quot; kg/år&quot;"/>
    <numFmt numFmtId="168" formatCode="#,##0.00&quot; gr&quot;"/>
    <numFmt numFmtId="169" formatCode="#,##0\ &quot;kr&quot;"/>
    <numFmt numFmtId="170" formatCode="0.0%"/>
    <numFmt numFmtId="171" formatCode="#,##0&quot; gr&quot;"/>
    <numFmt numFmtId="172" formatCode="#,##0.00\ &quot;kr&quot;"/>
    <numFmt numFmtId="173" formatCode="_-* #,##0\ &quot;kr&quot;_-;\-* #,##0\ &quot;kr&quot;_-;_-* &quot;-&quot;??\ &quot;kr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b/>
      <sz val="11"/>
      <color theme="1"/>
      <name val="Corbel"/>
      <family val="2"/>
    </font>
    <font>
      <sz val="11"/>
      <color theme="1"/>
      <name val="Corbel"/>
      <family val="2"/>
    </font>
    <font>
      <i/>
      <sz val="10"/>
      <name val="Corbe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5" borderId="1" xfId="0" applyFont="1" applyFill="1" applyBorder="1" applyAlignment="1" applyProtection="1">
      <alignment horizontal="center"/>
      <protection locked="0"/>
    </xf>
    <xf numFmtId="164" fontId="3" fillId="8" borderId="4" xfId="0" applyNumberFormat="1" applyFont="1" applyFill="1" applyBorder="1" applyAlignment="1" applyProtection="1">
      <alignment horizontal="center"/>
      <protection hidden="1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4" borderId="4" xfId="0" applyFont="1" applyFill="1" applyBorder="1"/>
    <xf numFmtId="0" fontId="5" fillId="4" borderId="4" xfId="0" applyFont="1" applyFill="1" applyBorder="1" applyAlignment="1">
      <alignment horizontal="center"/>
    </xf>
    <xf numFmtId="0" fontId="5" fillId="6" borderId="4" xfId="0" applyFont="1" applyFill="1" applyBorder="1"/>
    <xf numFmtId="0" fontId="5" fillId="6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165" fontId="3" fillId="6" borderId="4" xfId="0" applyNumberFormat="1" applyFont="1" applyFill="1" applyBorder="1" applyAlignment="1" applyProtection="1">
      <alignment horizontal="center"/>
      <protection hidden="1"/>
    </xf>
    <xf numFmtId="0" fontId="3" fillId="10" borderId="1" xfId="0" applyFont="1" applyFill="1" applyBorder="1" applyAlignment="1" applyProtection="1">
      <alignment horizontal="center"/>
      <protection locked="0"/>
    </xf>
    <xf numFmtId="9" fontId="6" fillId="3" borderId="4" xfId="1" applyFont="1" applyFill="1" applyBorder="1" applyAlignment="1" applyProtection="1">
      <alignment horizontal="center"/>
      <protection hidden="1"/>
    </xf>
    <xf numFmtId="166" fontId="5" fillId="9" borderId="4" xfId="0" applyNumberFormat="1" applyFont="1" applyFill="1" applyBorder="1" applyAlignment="1" applyProtection="1">
      <alignment horizontal="center"/>
      <protection hidden="1"/>
    </xf>
    <xf numFmtId="0" fontId="3" fillId="10" borderId="1" xfId="0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/>
    </xf>
    <xf numFmtId="0" fontId="6" fillId="0" borderId="4" xfId="0" applyFont="1" applyBorder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vertical="center"/>
    </xf>
    <xf numFmtId="0" fontId="10" fillId="0" borderId="0" xfId="0" applyFont="1"/>
    <xf numFmtId="169" fontId="0" fillId="0" borderId="0" xfId="0" applyNumberFormat="1" applyAlignment="1">
      <alignment horizontal="center"/>
    </xf>
    <xf numFmtId="172" fontId="0" fillId="0" borderId="0" xfId="0" applyNumberFormat="1"/>
    <xf numFmtId="10" fontId="0" fillId="0" borderId="0" xfId="0" applyNumberFormat="1"/>
    <xf numFmtId="4" fontId="0" fillId="0" borderId="0" xfId="0" applyNumberFormat="1"/>
    <xf numFmtId="0" fontId="12" fillId="0" borderId="0" xfId="4" applyFont="1"/>
    <xf numFmtId="0" fontId="13" fillId="0" borderId="0" xfId="4" applyFont="1" applyAlignment="1">
      <alignment horizontal="center"/>
    </xf>
    <xf numFmtId="2" fontId="13" fillId="0" borderId="0" xfId="4" applyNumberFormat="1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2" fontId="16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0" fontId="15" fillId="0" borderId="0" xfId="0" applyNumberFormat="1" applyFont="1" applyAlignment="1">
      <alignment vertical="center"/>
    </xf>
    <xf numFmtId="10" fontId="15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165" fontId="3" fillId="8" borderId="4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Alignment="1">
      <alignment horizontal="center" vertical="center"/>
    </xf>
    <xf numFmtId="0" fontId="0" fillId="0" borderId="0" xfId="0" quotePrefix="1"/>
    <xf numFmtId="0" fontId="2" fillId="0" borderId="0" xfId="0" applyFont="1" applyAlignment="1">
      <alignment horizontal="left"/>
    </xf>
    <xf numFmtId="0" fontId="0" fillId="0" borderId="0" xfId="0"/>
    <xf numFmtId="0" fontId="4" fillId="0" borderId="0" xfId="0" applyFont="1" applyAlignment="1">
      <alignment horizontal="left"/>
    </xf>
    <xf numFmtId="0" fontId="0" fillId="0" borderId="8" xfId="0" applyBorder="1"/>
    <xf numFmtId="0" fontId="3" fillId="2" borderId="2" xfId="0" applyFont="1" applyFill="1" applyBorder="1" applyProtection="1">
      <protection locked="0"/>
    </xf>
    <xf numFmtId="0" fontId="0" fillId="0" borderId="5" xfId="0" applyBorder="1"/>
    <xf numFmtId="0" fontId="0" fillId="0" borderId="3" xfId="0" applyBorder="1"/>
    <xf numFmtId="173" fontId="4" fillId="4" borderId="2" xfId="2" applyNumberFormat="1" applyFont="1" applyFill="1" applyBorder="1" applyAlignment="1" applyProtection="1">
      <protection locked="0" hidden="1"/>
    </xf>
    <xf numFmtId="173" fontId="7" fillId="4" borderId="3" xfId="2" applyNumberFormat="1" applyFont="1" applyFill="1" applyBorder="1" applyAlignment="1" applyProtection="1">
      <protection hidden="1"/>
    </xf>
    <xf numFmtId="173" fontId="4" fillId="6" borderId="2" xfId="2" applyNumberFormat="1" applyFont="1" applyFill="1" applyBorder="1" applyAlignment="1" applyProtection="1">
      <protection locked="0" hidden="1"/>
    </xf>
    <xf numFmtId="173" fontId="7" fillId="6" borderId="3" xfId="2" applyNumberFormat="1" applyFont="1" applyFill="1" applyBorder="1" applyAlignment="1" applyProtection="1">
      <protection hidden="1"/>
    </xf>
    <xf numFmtId="173" fontId="4" fillId="7" borderId="2" xfId="2" applyNumberFormat="1" applyFont="1" applyFill="1" applyBorder="1" applyAlignment="1" applyProtection="1">
      <protection locked="0" hidden="1"/>
    </xf>
    <xf numFmtId="173" fontId="7" fillId="7" borderId="3" xfId="2" applyNumberFormat="1" applyFont="1" applyFill="1" applyBorder="1" applyAlignment="1" applyProtection="1">
      <protection hidden="1"/>
    </xf>
    <xf numFmtId="170" fontId="4" fillId="3" borderId="2" xfId="1" applyNumberFormat="1" applyFont="1" applyFill="1" applyBorder="1" applyAlignment="1" applyProtection="1">
      <alignment horizontal="center"/>
      <protection locked="0" hidden="1"/>
    </xf>
    <xf numFmtId="170" fontId="7" fillId="3" borderId="3" xfId="1" applyNumberFormat="1" applyFont="1" applyFill="1" applyBorder="1" applyAlignment="1" applyProtection="1">
      <alignment horizontal="center"/>
      <protection hidden="1"/>
    </xf>
    <xf numFmtId="167" fontId="4" fillId="9" borderId="2" xfId="1" applyNumberFormat="1" applyFont="1" applyFill="1" applyBorder="1" applyAlignment="1" applyProtection="1">
      <alignment horizontal="center"/>
      <protection locked="0" hidden="1"/>
    </xf>
    <xf numFmtId="167" fontId="7" fillId="9" borderId="3" xfId="1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>
      <alignment horizontal="left" vertical="center"/>
    </xf>
    <xf numFmtId="168" fontId="2" fillId="11" borderId="0" xfId="3" applyNumberFormat="1" applyFont="1" applyFill="1" applyBorder="1" applyAlignment="1">
      <alignment horizontal="center" vertical="center"/>
    </xf>
    <xf numFmtId="168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9" fontId="2" fillId="11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70" fontId="2" fillId="2" borderId="0" xfId="1" applyNumberFormat="1" applyFont="1" applyFill="1" applyBorder="1" applyAlignment="1">
      <alignment horizontal="center" vertical="center"/>
    </xf>
    <xf numFmtId="170" fontId="16" fillId="2" borderId="0" xfId="1" applyNumberFormat="1" applyFont="1" applyFill="1" applyAlignment="1">
      <alignment horizontal="center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71" fontId="2" fillId="11" borderId="0" xfId="3" applyNumberFormat="1" applyFont="1" applyFill="1" applyBorder="1" applyAlignment="1">
      <alignment horizontal="center" vertical="center"/>
    </xf>
    <xf numFmtId="171" fontId="16" fillId="0" borderId="0" xfId="0" applyNumberFormat="1" applyFont="1" applyAlignment="1">
      <alignment horizontal="center" vertical="center"/>
    </xf>
    <xf numFmtId="171" fontId="2" fillId="2" borderId="0" xfId="3" applyNumberFormat="1" applyFont="1" applyFill="1" applyBorder="1" applyAlignment="1">
      <alignment horizontal="center" vertical="center"/>
    </xf>
    <xf numFmtId="171" fontId="16" fillId="2" borderId="0" xfId="0" applyNumberFormat="1" applyFont="1" applyFill="1" applyAlignment="1">
      <alignment horizontal="center" vertical="center"/>
    </xf>
    <xf numFmtId="44" fontId="4" fillId="4" borderId="2" xfId="2" applyFont="1" applyFill="1" applyBorder="1" applyAlignment="1" applyProtection="1">
      <protection locked="0" hidden="1"/>
    </xf>
    <xf numFmtId="44" fontId="7" fillId="4" borderId="3" xfId="2" applyFont="1" applyFill="1" applyBorder="1" applyAlignment="1" applyProtection="1">
      <protection hidden="1"/>
    </xf>
    <xf numFmtId="44" fontId="4" fillId="6" borderId="2" xfId="2" applyFont="1" applyFill="1" applyBorder="1" applyAlignment="1" applyProtection="1">
      <protection locked="0" hidden="1"/>
    </xf>
    <xf numFmtId="44" fontId="7" fillId="6" borderId="3" xfId="2" applyFont="1" applyFill="1" applyBorder="1" applyAlignment="1" applyProtection="1">
      <protection hidden="1"/>
    </xf>
    <xf numFmtId="44" fontId="4" fillId="7" borderId="2" xfId="2" applyFont="1" applyFill="1" applyBorder="1" applyAlignment="1" applyProtection="1">
      <alignment vertical="top"/>
      <protection locked="0" hidden="1"/>
    </xf>
    <xf numFmtId="44" fontId="7" fillId="7" borderId="3" xfId="2" applyFont="1" applyFill="1" applyBorder="1" applyAlignment="1" applyProtection="1">
      <alignment vertical="top"/>
      <protection hidden="1"/>
    </xf>
    <xf numFmtId="9" fontId="4" fillId="3" borderId="2" xfId="1" applyFont="1" applyFill="1" applyBorder="1" applyAlignment="1" applyProtection="1">
      <alignment horizontal="center"/>
      <protection locked="0" hidden="1"/>
    </xf>
    <xf numFmtId="9" fontId="7" fillId="3" borderId="3" xfId="1" applyFont="1" applyFill="1" applyBorder="1" applyAlignment="1" applyProtection="1">
      <alignment horizontal="center"/>
      <protection hidden="1"/>
    </xf>
    <xf numFmtId="0" fontId="12" fillId="0" borderId="6" xfId="4" applyFont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0" fontId="14" fillId="12" borderId="0" xfId="5" applyFont="1" applyFill="1" applyAlignment="1">
      <alignment horizontal="left" vertical="top" wrapText="1"/>
    </xf>
    <xf numFmtId="0" fontId="0" fillId="0" borderId="0" xfId="0" applyAlignment="1">
      <alignment wrapText="1"/>
    </xf>
  </cellXfs>
  <cellStyles count="7">
    <cellStyle name="Normal" xfId="0" builtinId="0"/>
    <cellStyle name="Normal 2" xfId="5" xr:uid="{6B84A2AA-6913-434A-8CE3-4680B1CF6849}"/>
    <cellStyle name="Normal 4" xfId="4" xr:uid="{0B03FFEB-DBBA-4B0D-B93C-A8FEE03B833A}"/>
    <cellStyle name="Procent" xfId="1" builtinId="5"/>
    <cellStyle name="Tusental" xfId="3" builtinId="3"/>
    <cellStyle name="Valuta" xfId="2" builtinId="4"/>
    <cellStyle name="Valuta 2" xfId="6" xr:uid="{37AEE7CD-6128-48A6-B125-C72C45F62B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165131270772456"/>
          <c:y val="0.16243835386533612"/>
          <c:w val="0.63777237477043414"/>
          <c:h val="0.7962285672699404"/>
        </c:manualLayout>
      </c:layout>
      <c:pieChart>
        <c:varyColors val="1"/>
        <c:ser>
          <c:idx val="0"/>
          <c:order val="0"/>
          <c:spPr>
            <a:solidFill>
              <a:srgbClr val="FF7C80"/>
            </a:solidFill>
          </c:spPr>
          <c:dPt>
            <c:idx val="0"/>
            <c:bubble3D val="0"/>
            <c:spPr>
              <a:solidFill>
                <a:srgbClr val="FF7C8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9929-4A41-81BA-E687084D0BED}"/>
              </c:ext>
            </c:extLst>
          </c:dPt>
          <c:dPt>
            <c:idx val="1"/>
            <c:bubble3D val="0"/>
            <c:spPr>
              <a:solidFill>
                <a:srgbClr val="33CCCC"/>
              </a:solidFill>
              <a:ln>
                <a:solidFill>
                  <a:srgbClr val="33CCCC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9929-4A41-81BA-E687084D0BED}"/>
              </c:ext>
            </c:extLst>
          </c:dPt>
          <c:dLbls>
            <c:numFmt formatCode="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Inventering!$J$224:$K$224</c:f>
              <c:numCache>
                <c:formatCode>#,##0.00</c:formatCode>
                <c:ptCount val="2"/>
                <c:pt idx="0" formatCode="0.0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29-4A41-81BA-E687084D0BE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CO</a:t>
            </a:r>
            <a:r>
              <a:rPr lang="sv-SE" baseline="-25000"/>
              <a:t>2</a:t>
            </a:r>
            <a:r>
              <a:rPr lang="sv-SE"/>
              <a:t> utsläpp</a:t>
            </a:r>
            <a:r>
              <a:rPr lang="sv-SE" baseline="0"/>
              <a:t> / år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1.3471106982671644E-2"/>
          <c:y val="0.18426992800637362"/>
          <c:w val="0.97305778603465676"/>
          <c:h val="0.699575515270742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21B7-452A-ADBC-49EA5E26B1E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21B7-452A-ADBC-49EA5E26B1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Inventering!$C$240:$C$241</c:f>
              <c:strCache>
                <c:ptCount val="2"/>
                <c:pt idx="0">
                  <c:v>CO2 utsläpp / år i gram, befintlig anläggning</c:v>
                </c:pt>
                <c:pt idx="1">
                  <c:v>CO2 utsläpp / år i gram, ny anläggning</c:v>
                </c:pt>
              </c:strCache>
            </c:strRef>
          </c:cat>
          <c:val>
            <c:numRef>
              <c:f>Inventering!$D$240:$D$241</c:f>
              <c:numCache>
                <c:formatCode>#\ ##0" gr"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B7-452A-ADBC-49EA5E26B1E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59709376"/>
        <c:axId val="459720856"/>
      </c:barChart>
      <c:catAx>
        <c:axId val="45970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9720856"/>
        <c:crosses val="autoZero"/>
        <c:auto val="1"/>
        <c:lblAlgn val="ctr"/>
        <c:lblOffset val="100"/>
        <c:noMultiLvlLbl val="0"/>
      </c:catAx>
      <c:valAx>
        <c:axId val="4597208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&quot; gr&quot;" sourceLinked="1"/>
        <c:majorTickMark val="none"/>
        <c:minorTickMark val="none"/>
        <c:tickLblPos val="nextTo"/>
        <c:crossAx val="45970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Energikostnad i kronor </a:t>
            </a:r>
            <a:r>
              <a:rPr lang="sv-SE" baseline="0"/>
              <a:t>/ år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2.2151909953026677E-3"/>
          <c:y val="0.18830738418254214"/>
          <c:w val="0.97305778603465676"/>
          <c:h val="0.6995755152707429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7C8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DCE9-4482-9EB9-85A5ACC3A57C}"/>
              </c:ext>
            </c:extLst>
          </c:dPt>
          <c:dPt>
            <c:idx val="1"/>
            <c:invertIfNegative val="0"/>
            <c:bubble3D val="0"/>
            <c:spPr>
              <a:solidFill>
                <a:srgbClr val="33CCCC"/>
              </a:solidFill>
              <a:ln w="9525" cap="flat" cmpd="sng" algn="ctr">
                <a:solidFill>
                  <a:srgbClr val="33CCCC">
                    <a:alpha val="50000"/>
                  </a:srgbClr>
                </a:solidFill>
                <a:round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DCE9-4482-9EB9-85A5ACC3A5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Inventering!$D$218:$D$219</c:f>
              <c:strCache>
                <c:ptCount val="2"/>
                <c:pt idx="0">
                  <c:v>Befintlig anläggning</c:v>
                </c:pt>
                <c:pt idx="1">
                  <c:v>Ny anläggning</c:v>
                </c:pt>
              </c:strCache>
            </c:strRef>
          </c:cat>
          <c:val>
            <c:numRef>
              <c:f>Inventering!$F$218:$F$219</c:f>
              <c:numCache>
                <c:formatCode>#\ ##0\ "kr"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B1-4162-A952-539A236AC42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59709376"/>
        <c:axId val="459720856"/>
      </c:barChart>
      <c:catAx>
        <c:axId val="45970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9720856"/>
        <c:crosses val="autoZero"/>
        <c:auto val="1"/>
        <c:lblAlgn val="ctr"/>
        <c:lblOffset val="100"/>
        <c:noMultiLvlLbl val="0"/>
      </c:catAx>
      <c:valAx>
        <c:axId val="4597208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\ &quot;kr&quot;" sourceLinked="1"/>
        <c:majorTickMark val="none"/>
        <c:minorTickMark val="none"/>
        <c:tickLblPos val="nextTo"/>
        <c:crossAx val="45970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1609725</xdr:colOff>
      <xdr:row>4</xdr:row>
      <xdr:rowOff>52505</xdr:rowOff>
    </xdr:from>
    <xdr:to>
      <xdr:col>10</xdr:col>
      <xdr:colOff>2438400</xdr:colOff>
      <xdr:row>5</xdr:row>
      <xdr:rowOff>126509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6BE18C3-DA22-4A46-AA62-E5EBB1A9A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896350" y="824030"/>
          <a:ext cx="828675" cy="264504"/>
        </a:xfrm>
        <a:prstGeom prst="rect">
          <a:avLst/>
        </a:prstGeom>
      </xdr:spPr>
    </xdr:pic>
    <xdr:clientData/>
  </xdr:twoCellAnchor>
  <xdr:twoCellAnchor>
    <xdr:from>
      <xdr:col>8</xdr:col>
      <xdr:colOff>283370</xdr:colOff>
      <xdr:row>215</xdr:row>
      <xdr:rowOff>152400</xdr:rowOff>
    </xdr:from>
    <xdr:to>
      <xdr:col>11</xdr:col>
      <xdr:colOff>397670</xdr:colOff>
      <xdr:row>232</xdr:row>
      <xdr:rowOff>59475</xdr:rowOff>
    </xdr:to>
    <xdr:graphicFrame macro="">
      <xdr:nvGraphicFramePr>
        <xdr:cNvPr id="2" name="Chart 15">
          <a:extLst>
            <a:ext uri="{FF2B5EF4-FFF2-40B4-BE49-F238E27FC236}">
              <a16:creationId xmlns:a16="http://schemas.microsoft.com/office/drawing/2014/main" id="{97AE1FED-4D3A-4622-9AB3-D0F231A58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339725</xdr:colOff>
      <xdr:row>216</xdr:row>
      <xdr:rowOff>95250</xdr:rowOff>
    </xdr:from>
    <xdr:ext cx="1352550" cy="260350"/>
    <xdr:sp macro="" textlink="">
      <xdr:nvSpPr>
        <xdr:cNvPr id="4" name="Text Box 16">
          <a:extLst>
            <a:ext uri="{FF2B5EF4-FFF2-40B4-BE49-F238E27FC236}">
              <a16:creationId xmlns:a16="http://schemas.microsoft.com/office/drawing/2014/main" id="{4D26F33A-03B1-4C41-A411-AF6382B601EC}"/>
            </a:ext>
          </a:extLst>
        </xdr:cNvPr>
        <xdr:cNvSpPr txBox="1">
          <a:spLocks noChangeArrowheads="1"/>
        </xdr:cNvSpPr>
      </xdr:nvSpPr>
      <xdr:spPr bwMode="auto">
        <a:xfrm>
          <a:off x="12284075" y="41957625"/>
          <a:ext cx="1352550" cy="26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Besparing i </a:t>
          </a:r>
          <a:r>
            <a:rPr lang="sv-S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% </a:t>
          </a: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/ år</a:t>
          </a:r>
        </a:p>
      </xdr:txBody>
    </xdr:sp>
    <xdr:clientData/>
  </xdr:oneCellAnchor>
  <xdr:twoCellAnchor>
    <xdr:from>
      <xdr:col>1</xdr:col>
      <xdr:colOff>0</xdr:colOff>
      <xdr:row>233</xdr:row>
      <xdr:rowOff>35719</xdr:rowOff>
    </xdr:from>
    <xdr:to>
      <xdr:col>8</xdr:col>
      <xdr:colOff>164625</xdr:colOff>
      <xdr:row>249</xdr:row>
      <xdr:rowOff>104719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70B3FBE-1DFE-4555-837D-5869C5173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215</xdr:row>
      <xdr:rowOff>161925</xdr:rowOff>
    </xdr:from>
    <xdr:to>
      <xdr:col>8</xdr:col>
      <xdr:colOff>164625</xdr:colOff>
      <xdr:row>232</xdr:row>
      <xdr:rowOff>69000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F992215-9C08-435A-A7F0-C108D0022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244696</xdr:colOff>
      <xdr:row>2</xdr:row>
      <xdr:rowOff>76200</xdr:rowOff>
    </xdr:from>
    <xdr:to>
      <xdr:col>14</xdr:col>
      <xdr:colOff>12595</xdr:colOff>
      <xdr:row>4</xdr:row>
      <xdr:rowOff>104774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45EA7BE-2248-4C51-8584-97775D6FF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971" y="457200"/>
          <a:ext cx="1758624" cy="380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A65E-6987-4EFC-A278-964D338D3EA1}">
  <sheetPr>
    <tabColor rgb="FFFFC000"/>
  </sheetPr>
  <dimension ref="A1:AG263"/>
  <sheetViews>
    <sheetView showGridLines="0" tabSelected="1" zoomScaleNormal="100" workbookViewId="0">
      <pane ySplit="7" topLeftCell="A8" activePane="bottomLeft" state="frozen"/>
      <selection pane="bottomLeft" activeCell="T14" sqref="T14"/>
    </sheetView>
  </sheetViews>
  <sheetFormatPr defaultColWidth="9.140625" defaultRowHeight="12.75" x14ac:dyDescent="0.2"/>
  <cols>
    <col min="1" max="1" width="4.28515625" style="6" bestFit="1" customWidth="1"/>
    <col min="2" max="2" width="22.140625" style="3" customWidth="1"/>
    <col min="3" max="3" width="6.28515625" style="6" customWidth="1"/>
    <col min="4" max="4" width="24" style="3" customWidth="1"/>
    <col min="5" max="5" width="7.5703125" style="6" bestFit="1" customWidth="1"/>
    <col min="6" max="6" width="6.42578125" style="6" customWidth="1"/>
    <col min="7" max="8" width="7.85546875" style="6" customWidth="1"/>
    <col min="9" max="9" width="12" style="6" bestFit="1" customWidth="1"/>
    <col min="10" max="10" width="10.85546875" style="3" customWidth="1"/>
    <col min="11" max="11" width="37" style="3" bestFit="1" customWidth="1"/>
    <col min="12" max="12" width="9.140625" style="6" customWidth="1"/>
    <col min="13" max="13" width="5.5703125" style="6" customWidth="1"/>
    <col min="14" max="15" width="8.28515625" style="6" customWidth="1"/>
    <col min="16" max="16" width="13.28515625" style="6" bestFit="1" customWidth="1"/>
    <col min="17" max="17" width="12" style="6" customWidth="1"/>
    <col min="18" max="18" width="9.7109375" style="3" bestFit="1" customWidth="1"/>
    <col min="19" max="30" width="9.140625" style="3"/>
    <col min="31" max="31" width="13.85546875" style="55" hidden="1" customWidth="1"/>
    <col min="32" max="32" width="17.85546875" style="55" hidden="1" customWidth="1"/>
    <col min="33" max="33" width="9.85546875" style="55" hidden="1" customWidth="1"/>
    <col min="34" max="16384" width="9.140625" style="3"/>
  </cols>
  <sheetData>
    <row r="1" spans="1:33" ht="15.75" x14ac:dyDescent="0.25">
      <c r="A1" s="60" t="s">
        <v>0</v>
      </c>
      <c r="B1" s="61"/>
      <c r="C1" s="4"/>
      <c r="D1" s="1"/>
      <c r="E1" s="5"/>
      <c r="M1" s="7" t="s">
        <v>1</v>
      </c>
      <c r="Q1" s="67">
        <f>IFERROR(($K$2*$K$3*Data!C54)/100," ")</f>
        <v>0</v>
      </c>
      <c r="R1" s="68"/>
    </row>
    <row r="2" spans="1:33" ht="15" x14ac:dyDescent="0.25">
      <c r="A2" s="62" t="s">
        <v>2</v>
      </c>
      <c r="B2" s="63"/>
      <c r="C2" s="64"/>
      <c r="D2" s="66"/>
      <c r="E2" s="4" t="s">
        <v>3</v>
      </c>
      <c r="F2" s="64"/>
      <c r="G2" s="65"/>
      <c r="H2" s="66"/>
      <c r="I2" s="9" t="s">
        <v>4</v>
      </c>
      <c r="K2" s="10">
        <v>300</v>
      </c>
      <c r="M2" s="7" t="s">
        <v>5</v>
      </c>
      <c r="Q2" s="69">
        <f>IFERROR(($K$2*$K$3*Data!C55)/100," ")</f>
        <v>0</v>
      </c>
      <c r="R2" s="70"/>
    </row>
    <row r="3" spans="1:33" ht="15" x14ac:dyDescent="0.25">
      <c r="A3" s="62" t="s">
        <v>6</v>
      </c>
      <c r="B3" s="63"/>
      <c r="C3" s="64"/>
      <c r="D3" s="66"/>
      <c r="E3" s="4" t="s">
        <v>7</v>
      </c>
      <c r="F3" s="64"/>
      <c r="G3" s="65"/>
      <c r="H3" s="66"/>
      <c r="I3" s="9" t="s">
        <v>8</v>
      </c>
      <c r="K3" s="10">
        <v>365</v>
      </c>
      <c r="M3" s="7" t="s">
        <v>9</v>
      </c>
      <c r="Q3" s="71">
        <f>Q1-Q2</f>
        <v>0</v>
      </c>
      <c r="R3" s="72"/>
    </row>
    <row r="4" spans="1:33" ht="15" x14ac:dyDescent="0.25">
      <c r="A4" s="62" t="s">
        <v>10</v>
      </c>
      <c r="B4" s="63"/>
      <c r="C4" s="64"/>
      <c r="D4" s="66"/>
      <c r="E4" s="4" t="s">
        <v>11</v>
      </c>
      <c r="F4" s="64"/>
      <c r="G4" s="65"/>
      <c r="H4" s="66"/>
      <c r="I4" s="9" t="s">
        <v>12</v>
      </c>
      <c r="K4" s="25">
        <v>125</v>
      </c>
      <c r="M4" s="7" t="s">
        <v>13</v>
      </c>
      <c r="N4" s="7"/>
      <c r="O4" s="7"/>
      <c r="Q4" s="73" t="str">
        <f>IFERROR((Data!B54-Data!B55)/Data!B54," ")</f>
        <v xml:space="preserve"> </v>
      </c>
      <c r="R4" s="74"/>
    </row>
    <row r="5" spans="1:33" ht="15" x14ac:dyDescent="0.25">
      <c r="A5" s="62" t="s">
        <v>14</v>
      </c>
      <c r="B5" s="63"/>
      <c r="C5" s="64"/>
      <c r="D5" s="66"/>
      <c r="E5" s="4" t="s">
        <v>15</v>
      </c>
      <c r="F5" s="64"/>
      <c r="G5" s="65"/>
      <c r="H5" s="66"/>
      <c r="I5" s="3" t="s">
        <v>16</v>
      </c>
      <c r="K5" s="6"/>
      <c r="M5" s="7" t="s">
        <v>17</v>
      </c>
      <c r="Q5" s="75">
        <f>G213/1000</f>
        <v>0</v>
      </c>
      <c r="R5" s="76"/>
    </row>
    <row r="7" spans="1:33" s="8" customFormat="1" ht="39.75" x14ac:dyDescent="0.25">
      <c r="A7" s="2" t="s">
        <v>122</v>
      </c>
      <c r="B7" s="2" t="s">
        <v>18</v>
      </c>
      <c r="C7" s="2" t="s">
        <v>19</v>
      </c>
      <c r="D7" s="19" t="s">
        <v>20</v>
      </c>
      <c r="E7" s="21" t="s">
        <v>21</v>
      </c>
      <c r="F7" s="19" t="s">
        <v>22</v>
      </c>
      <c r="G7" s="19" t="s">
        <v>23</v>
      </c>
      <c r="H7" s="19" t="s">
        <v>95</v>
      </c>
      <c r="I7" s="21" t="s">
        <v>96</v>
      </c>
      <c r="J7" s="2" t="s">
        <v>14</v>
      </c>
      <c r="K7" s="18" t="s">
        <v>25</v>
      </c>
      <c r="L7" s="18" t="s">
        <v>21</v>
      </c>
      <c r="M7" s="18" t="s">
        <v>22</v>
      </c>
      <c r="N7" s="18" t="s">
        <v>23</v>
      </c>
      <c r="O7" s="18" t="s">
        <v>95</v>
      </c>
      <c r="P7" s="21" t="s">
        <v>96</v>
      </c>
      <c r="Q7" s="20" t="s">
        <v>26</v>
      </c>
      <c r="R7" s="23" t="s">
        <v>27</v>
      </c>
      <c r="AE7" s="22" t="s">
        <v>28</v>
      </c>
      <c r="AF7" s="22" t="s">
        <v>29</v>
      </c>
      <c r="AG7" s="56" t="s">
        <v>118</v>
      </c>
    </row>
    <row r="8" spans="1:33" x14ac:dyDescent="0.2">
      <c r="A8" s="13">
        <v>1</v>
      </c>
      <c r="B8" s="12"/>
      <c r="C8" s="13"/>
      <c r="D8" s="14" t="s">
        <v>41</v>
      </c>
      <c r="E8" s="57">
        <f>IFERROR(VLOOKUP(D8,Data!$C$1:$D$50,2,FALSE)," ")</f>
        <v>0</v>
      </c>
      <c r="F8" s="15"/>
      <c r="G8" s="15"/>
      <c r="H8" s="15">
        <v>1</v>
      </c>
      <c r="I8" s="11">
        <f t="shared" ref="I8:I39" si="0">IFERROR(C8*E8*F8*G8*H8," ")</f>
        <v>0</v>
      </c>
      <c r="J8" s="12"/>
      <c r="K8" s="16"/>
      <c r="L8" s="24"/>
      <c r="M8" s="17">
        <f>F8</f>
        <v>0</v>
      </c>
      <c r="N8" s="17">
        <f t="shared" ref="N8:N71" si="1">G8</f>
        <v>0</v>
      </c>
      <c r="O8" s="17">
        <v>1</v>
      </c>
      <c r="P8" s="11">
        <f t="shared" ref="P8:P39" si="2">IFERROR(C8*L8*M8*N8*O8," ")</f>
        <v>0</v>
      </c>
      <c r="Q8" s="26" t="str">
        <f>IFERROR((I8-P8)/I8," ")</f>
        <v xml:space="preserve"> </v>
      </c>
      <c r="R8" s="27">
        <f>IFERROR((AE8-AF8)/1000," ")</f>
        <v>0</v>
      </c>
      <c r="AE8" s="55">
        <f>IFERROR((I8*$K$3*$K$4)/1000,"0")</f>
        <v>0</v>
      </c>
      <c r="AF8" s="55">
        <f>IFERROR((P8*$K$3*$K$4)/1000,"0")</f>
        <v>0</v>
      </c>
      <c r="AG8" s="55">
        <f>AE8-AF8</f>
        <v>0</v>
      </c>
    </row>
    <row r="9" spans="1:33" x14ac:dyDescent="0.2">
      <c r="A9" s="13">
        <v>1</v>
      </c>
      <c r="B9" s="12"/>
      <c r="C9" s="13"/>
      <c r="D9" s="14" t="s">
        <v>41</v>
      </c>
      <c r="E9" s="57">
        <f>IFERROR(VLOOKUP(D9,Data!$C$1:$D$50,2,FALSE)," ")</f>
        <v>0</v>
      </c>
      <c r="F9" s="15"/>
      <c r="G9" s="15"/>
      <c r="H9" s="15">
        <v>1</v>
      </c>
      <c r="I9" s="11">
        <f t="shared" si="0"/>
        <v>0</v>
      </c>
      <c r="J9" s="12"/>
      <c r="K9" s="16"/>
      <c r="L9" s="24"/>
      <c r="M9" s="17">
        <f t="shared" ref="M9:M64" si="3">F9</f>
        <v>0</v>
      </c>
      <c r="N9" s="17">
        <f t="shared" si="1"/>
        <v>0</v>
      </c>
      <c r="O9" s="17">
        <v>1</v>
      </c>
      <c r="P9" s="11">
        <f t="shared" si="2"/>
        <v>0</v>
      </c>
      <c r="Q9" s="26" t="str">
        <f t="shared" ref="Q9:Q61" si="4">IFERROR((I9-P9)/I9," ")</f>
        <v xml:space="preserve"> </v>
      </c>
      <c r="R9" s="27">
        <f t="shared" ref="R9:R12" si="5">IFERROR((AE9-AF9)/1000," ")</f>
        <v>0</v>
      </c>
      <c r="AE9" s="55">
        <f t="shared" ref="AE9:AE72" si="6">IFERROR((I9*$K$3*$K$4)/1000,"0")</f>
        <v>0</v>
      </c>
      <c r="AF9" s="55">
        <f t="shared" ref="AF9:AF72" si="7">IFERROR((P9*$K$3*$K$4)/1000,"0")</f>
        <v>0</v>
      </c>
      <c r="AG9" s="55">
        <f t="shared" ref="AG9:AG72" si="8">AE9-AF9</f>
        <v>0</v>
      </c>
    </row>
    <row r="10" spans="1:33" x14ac:dyDescent="0.2">
      <c r="A10" s="13">
        <v>1</v>
      </c>
      <c r="B10" s="12"/>
      <c r="C10" s="13"/>
      <c r="D10" s="14" t="s">
        <v>41</v>
      </c>
      <c r="E10" s="57">
        <f>IFERROR(VLOOKUP(D10,Data!$C$1:$D$50,2,FALSE)," ")</f>
        <v>0</v>
      </c>
      <c r="F10" s="15"/>
      <c r="G10" s="15"/>
      <c r="H10" s="15">
        <v>1</v>
      </c>
      <c r="I10" s="11">
        <f t="shared" si="0"/>
        <v>0</v>
      </c>
      <c r="J10" s="12"/>
      <c r="K10" s="16"/>
      <c r="L10" s="24"/>
      <c r="M10" s="17">
        <f t="shared" si="3"/>
        <v>0</v>
      </c>
      <c r="N10" s="17">
        <f t="shared" si="1"/>
        <v>0</v>
      </c>
      <c r="O10" s="17">
        <v>1</v>
      </c>
      <c r="P10" s="11">
        <f t="shared" si="2"/>
        <v>0</v>
      </c>
      <c r="Q10" s="26" t="str">
        <f t="shared" si="4"/>
        <v xml:space="preserve"> </v>
      </c>
      <c r="R10" s="27">
        <f t="shared" si="5"/>
        <v>0</v>
      </c>
      <c r="AE10" s="55">
        <f t="shared" si="6"/>
        <v>0</v>
      </c>
      <c r="AF10" s="55">
        <f t="shared" si="7"/>
        <v>0</v>
      </c>
      <c r="AG10" s="55">
        <f t="shared" si="8"/>
        <v>0</v>
      </c>
    </row>
    <row r="11" spans="1:33" x14ac:dyDescent="0.2">
      <c r="A11" s="13">
        <v>1</v>
      </c>
      <c r="B11" s="12"/>
      <c r="C11" s="13"/>
      <c r="D11" s="14" t="s">
        <v>41</v>
      </c>
      <c r="E11" s="57">
        <f>IFERROR(VLOOKUP(D11,Data!$C$1:$D$50,2,FALSE)," ")</f>
        <v>0</v>
      </c>
      <c r="F11" s="15"/>
      <c r="G11" s="15"/>
      <c r="H11" s="15">
        <v>1</v>
      </c>
      <c r="I11" s="11">
        <f t="shared" si="0"/>
        <v>0</v>
      </c>
      <c r="J11" s="12"/>
      <c r="K11" s="16"/>
      <c r="L11" s="24"/>
      <c r="M11" s="17">
        <f t="shared" si="3"/>
        <v>0</v>
      </c>
      <c r="N11" s="17">
        <f t="shared" si="1"/>
        <v>0</v>
      </c>
      <c r="O11" s="17">
        <v>1</v>
      </c>
      <c r="P11" s="11">
        <f t="shared" si="2"/>
        <v>0</v>
      </c>
      <c r="Q11" s="26" t="str">
        <f t="shared" si="4"/>
        <v xml:space="preserve"> </v>
      </c>
      <c r="R11" s="27">
        <f t="shared" si="5"/>
        <v>0</v>
      </c>
      <c r="AE11" s="55">
        <f t="shared" si="6"/>
        <v>0</v>
      </c>
      <c r="AF11" s="55">
        <f t="shared" si="7"/>
        <v>0</v>
      </c>
      <c r="AG11" s="55">
        <f t="shared" si="8"/>
        <v>0</v>
      </c>
    </row>
    <row r="12" spans="1:33" x14ac:dyDescent="0.2">
      <c r="A12" s="13"/>
      <c r="B12" s="12"/>
      <c r="C12" s="13"/>
      <c r="D12" s="14" t="s">
        <v>41</v>
      </c>
      <c r="E12" s="57">
        <f>IFERROR(VLOOKUP(D12,Data!$C$1:$D$50,2,FALSE)," ")</f>
        <v>0</v>
      </c>
      <c r="F12" s="15"/>
      <c r="G12" s="15"/>
      <c r="H12" s="15">
        <v>1</v>
      </c>
      <c r="I12" s="11">
        <f t="shared" si="0"/>
        <v>0</v>
      </c>
      <c r="J12" s="12"/>
      <c r="K12" s="16"/>
      <c r="L12" s="24"/>
      <c r="M12" s="17">
        <f t="shared" si="3"/>
        <v>0</v>
      </c>
      <c r="N12" s="17">
        <f t="shared" si="1"/>
        <v>0</v>
      </c>
      <c r="O12" s="17">
        <v>1</v>
      </c>
      <c r="P12" s="11">
        <f t="shared" si="2"/>
        <v>0</v>
      </c>
      <c r="Q12" s="26" t="str">
        <f t="shared" si="4"/>
        <v xml:space="preserve"> </v>
      </c>
      <c r="R12" s="27">
        <f t="shared" si="5"/>
        <v>0</v>
      </c>
      <c r="AE12" s="55">
        <f t="shared" si="6"/>
        <v>0</v>
      </c>
      <c r="AF12" s="55">
        <f t="shared" si="7"/>
        <v>0</v>
      </c>
      <c r="AG12" s="55">
        <f t="shared" si="8"/>
        <v>0</v>
      </c>
    </row>
    <row r="13" spans="1:33" x14ac:dyDescent="0.2">
      <c r="A13" s="13"/>
      <c r="B13" s="12"/>
      <c r="C13" s="13"/>
      <c r="D13" s="14" t="s">
        <v>41</v>
      </c>
      <c r="E13" s="57">
        <f>IFERROR(VLOOKUP(D13,Data!$C$1:$D$50,2,FALSE)," ")</f>
        <v>0</v>
      </c>
      <c r="F13" s="15"/>
      <c r="G13" s="15"/>
      <c r="H13" s="15">
        <v>1</v>
      </c>
      <c r="I13" s="11">
        <f t="shared" si="0"/>
        <v>0</v>
      </c>
      <c r="J13" s="12"/>
      <c r="K13" s="16"/>
      <c r="L13" s="24"/>
      <c r="M13" s="17">
        <f t="shared" si="3"/>
        <v>0</v>
      </c>
      <c r="N13" s="17">
        <f t="shared" si="1"/>
        <v>0</v>
      </c>
      <c r="O13" s="17">
        <v>1</v>
      </c>
      <c r="P13" s="11">
        <f t="shared" si="2"/>
        <v>0</v>
      </c>
      <c r="Q13" s="26" t="str">
        <f t="shared" si="4"/>
        <v xml:space="preserve"> </v>
      </c>
      <c r="R13" s="27">
        <f>IFERROR((AE13-AF13)/1000," ")</f>
        <v>0</v>
      </c>
      <c r="AE13" s="55">
        <f t="shared" si="6"/>
        <v>0</v>
      </c>
      <c r="AF13" s="55">
        <f t="shared" si="7"/>
        <v>0</v>
      </c>
      <c r="AG13" s="55">
        <f t="shared" si="8"/>
        <v>0</v>
      </c>
    </row>
    <row r="14" spans="1:33" x14ac:dyDescent="0.2">
      <c r="A14" s="13"/>
      <c r="B14" s="12"/>
      <c r="C14" s="13"/>
      <c r="D14" s="14" t="s">
        <v>41</v>
      </c>
      <c r="E14" s="57">
        <f>IFERROR(VLOOKUP(D14,Data!$C$1:$D$50,2,FALSE)," ")</f>
        <v>0</v>
      </c>
      <c r="F14" s="15"/>
      <c r="G14" s="15"/>
      <c r="H14" s="15">
        <v>1</v>
      </c>
      <c r="I14" s="11">
        <f t="shared" si="0"/>
        <v>0</v>
      </c>
      <c r="J14" s="12"/>
      <c r="K14" s="16"/>
      <c r="L14" s="24"/>
      <c r="M14" s="17">
        <f t="shared" si="3"/>
        <v>0</v>
      </c>
      <c r="N14" s="17">
        <f t="shared" si="1"/>
        <v>0</v>
      </c>
      <c r="O14" s="17">
        <v>1</v>
      </c>
      <c r="P14" s="11">
        <f t="shared" si="2"/>
        <v>0</v>
      </c>
      <c r="Q14" s="26" t="str">
        <f t="shared" si="4"/>
        <v xml:space="preserve"> </v>
      </c>
      <c r="R14" s="27">
        <f t="shared" ref="R14:R61" si="9">IFERROR((AE14-AF14)/1000," ")</f>
        <v>0</v>
      </c>
      <c r="AE14" s="55">
        <f t="shared" si="6"/>
        <v>0</v>
      </c>
      <c r="AF14" s="55">
        <f t="shared" si="7"/>
        <v>0</v>
      </c>
      <c r="AG14" s="55">
        <f t="shared" si="8"/>
        <v>0</v>
      </c>
    </row>
    <row r="15" spans="1:33" x14ac:dyDescent="0.2">
      <c r="A15" s="13"/>
      <c r="B15" s="12"/>
      <c r="C15" s="13"/>
      <c r="D15" s="14" t="s">
        <v>41</v>
      </c>
      <c r="E15" s="57">
        <f>IFERROR(VLOOKUP(D15,Data!$C$1:$D$50,2,FALSE)," ")</f>
        <v>0</v>
      </c>
      <c r="F15" s="15"/>
      <c r="G15" s="15"/>
      <c r="H15" s="15">
        <v>1</v>
      </c>
      <c r="I15" s="11">
        <f t="shared" si="0"/>
        <v>0</v>
      </c>
      <c r="J15" s="12"/>
      <c r="K15" s="16"/>
      <c r="L15" s="24"/>
      <c r="M15" s="17">
        <f t="shared" si="3"/>
        <v>0</v>
      </c>
      <c r="N15" s="17">
        <f t="shared" si="1"/>
        <v>0</v>
      </c>
      <c r="O15" s="17">
        <v>1</v>
      </c>
      <c r="P15" s="11">
        <f t="shared" si="2"/>
        <v>0</v>
      </c>
      <c r="Q15" s="26" t="str">
        <f t="shared" si="4"/>
        <v xml:space="preserve"> </v>
      </c>
      <c r="R15" s="27">
        <f t="shared" si="9"/>
        <v>0</v>
      </c>
      <c r="AE15" s="55">
        <f t="shared" si="6"/>
        <v>0</v>
      </c>
      <c r="AF15" s="55">
        <f t="shared" si="7"/>
        <v>0</v>
      </c>
      <c r="AG15" s="55">
        <f t="shared" si="8"/>
        <v>0</v>
      </c>
    </row>
    <row r="16" spans="1:33" x14ac:dyDescent="0.2">
      <c r="A16" s="13"/>
      <c r="B16" s="12"/>
      <c r="C16" s="13"/>
      <c r="D16" s="14" t="s">
        <v>41</v>
      </c>
      <c r="E16" s="57">
        <f>IFERROR(VLOOKUP(D16,Data!$C$1:$D$50,2,FALSE)," ")</f>
        <v>0</v>
      </c>
      <c r="F16" s="15"/>
      <c r="G16" s="15"/>
      <c r="H16" s="15">
        <v>1</v>
      </c>
      <c r="I16" s="11">
        <f t="shared" si="0"/>
        <v>0</v>
      </c>
      <c r="J16" s="12"/>
      <c r="K16" s="16"/>
      <c r="L16" s="24"/>
      <c r="M16" s="17">
        <f t="shared" si="3"/>
        <v>0</v>
      </c>
      <c r="N16" s="17">
        <f t="shared" si="1"/>
        <v>0</v>
      </c>
      <c r="O16" s="17">
        <v>1</v>
      </c>
      <c r="P16" s="11">
        <f t="shared" si="2"/>
        <v>0</v>
      </c>
      <c r="Q16" s="26" t="str">
        <f t="shared" si="4"/>
        <v xml:space="preserve"> </v>
      </c>
      <c r="R16" s="27">
        <f t="shared" si="9"/>
        <v>0</v>
      </c>
      <c r="AE16" s="55">
        <f t="shared" si="6"/>
        <v>0</v>
      </c>
      <c r="AF16" s="55">
        <f t="shared" si="7"/>
        <v>0</v>
      </c>
      <c r="AG16" s="55">
        <f t="shared" si="8"/>
        <v>0</v>
      </c>
    </row>
    <row r="17" spans="1:33" x14ac:dyDescent="0.2">
      <c r="A17" s="13"/>
      <c r="B17" s="12"/>
      <c r="C17" s="13"/>
      <c r="D17" s="14" t="s">
        <v>41</v>
      </c>
      <c r="E17" s="57">
        <f>IFERROR(VLOOKUP(D17,Data!$C$1:$D$50,2,FALSE)," ")</f>
        <v>0</v>
      </c>
      <c r="F17" s="15"/>
      <c r="G17" s="15"/>
      <c r="H17" s="15">
        <v>1</v>
      </c>
      <c r="I17" s="11">
        <f t="shared" si="0"/>
        <v>0</v>
      </c>
      <c r="J17" s="12"/>
      <c r="K17" s="16"/>
      <c r="L17" s="24"/>
      <c r="M17" s="17">
        <f t="shared" si="3"/>
        <v>0</v>
      </c>
      <c r="N17" s="17">
        <f t="shared" si="1"/>
        <v>0</v>
      </c>
      <c r="O17" s="17">
        <v>1</v>
      </c>
      <c r="P17" s="11">
        <f t="shared" si="2"/>
        <v>0</v>
      </c>
      <c r="Q17" s="26" t="str">
        <f t="shared" si="4"/>
        <v xml:space="preserve"> </v>
      </c>
      <c r="R17" s="27">
        <f t="shared" si="9"/>
        <v>0</v>
      </c>
      <c r="AE17" s="55">
        <f t="shared" si="6"/>
        <v>0</v>
      </c>
      <c r="AF17" s="55">
        <f t="shared" si="7"/>
        <v>0</v>
      </c>
      <c r="AG17" s="55">
        <f t="shared" si="8"/>
        <v>0</v>
      </c>
    </row>
    <row r="18" spans="1:33" x14ac:dyDescent="0.2">
      <c r="A18" s="13"/>
      <c r="B18" s="12"/>
      <c r="C18" s="13"/>
      <c r="D18" s="14" t="s">
        <v>41</v>
      </c>
      <c r="E18" s="57">
        <f>IFERROR(VLOOKUP(D18,Data!$C$1:$D$50,2,FALSE)," ")</f>
        <v>0</v>
      </c>
      <c r="F18" s="15"/>
      <c r="G18" s="15"/>
      <c r="H18" s="15">
        <v>1</v>
      </c>
      <c r="I18" s="11">
        <f t="shared" si="0"/>
        <v>0</v>
      </c>
      <c r="J18" s="12"/>
      <c r="K18" s="16"/>
      <c r="L18" s="24"/>
      <c r="M18" s="17">
        <f t="shared" si="3"/>
        <v>0</v>
      </c>
      <c r="N18" s="17">
        <f t="shared" si="1"/>
        <v>0</v>
      </c>
      <c r="O18" s="17">
        <v>1</v>
      </c>
      <c r="P18" s="11">
        <f t="shared" si="2"/>
        <v>0</v>
      </c>
      <c r="Q18" s="26" t="str">
        <f t="shared" si="4"/>
        <v xml:space="preserve"> </v>
      </c>
      <c r="R18" s="27">
        <f t="shared" si="9"/>
        <v>0</v>
      </c>
      <c r="AE18" s="55">
        <f t="shared" si="6"/>
        <v>0</v>
      </c>
      <c r="AF18" s="55">
        <f t="shared" si="7"/>
        <v>0</v>
      </c>
      <c r="AG18" s="55">
        <f t="shared" si="8"/>
        <v>0</v>
      </c>
    </row>
    <row r="19" spans="1:33" x14ac:dyDescent="0.2">
      <c r="A19" s="13"/>
      <c r="B19" s="12"/>
      <c r="C19" s="13"/>
      <c r="D19" s="14" t="s">
        <v>41</v>
      </c>
      <c r="E19" s="57">
        <f>IFERROR(VLOOKUP(D19,Data!$C$1:$D$50,2,FALSE)," ")</f>
        <v>0</v>
      </c>
      <c r="F19" s="15"/>
      <c r="G19" s="15"/>
      <c r="H19" s="15">
        <v>1</v>
      </c>
      <c r="I19" s="11">
        <f t="shared" si="0"/>
        <v>0</v>
      </c>
      <c r="J19" s="12"/>
      <c r="K19" s="16"/>
      <c r="L19" s="24"/>
      <c r="M19" s="17">
        <f t="shared" si="3"/>
        <v>0</v>
      </c>
      <c r="N19" s="17">
        <f t="shared" si="1"/>
        <v>0</v>
      </c>
      <c r="O19" s="17">
        <v>1</v>
      </c>
      <c r="P19" s="11">
        <f t="shared" si="2"/>
        <v>0</v>
      </c>
      <c r="Q19" s="26" t="str">
        <f t="shared" si="4"/>
        <v xml:space="preserve"> </v>
      </c>
      <c r="R19" s="27">
        <f t="shared" si="9"/>
        <v>0</v>
      </c>
      <c r="AE19" s="55">
        <f t="shared" si="6"/>
        <v>0</v>
      </c>
      <c r="AF19" s="55">
        <f t="shared" si="7"/>
        <v>0</v>
      </c>
      <c r="AG19" s="55">
        <f t="shared" si="8"/>
        <v>0</v>
      </c>
    </row>
    <row r="20" spans="1:33" x14ac:dyDescent="0.2">
      <c r="A20" s="13"/>
      <c r="B20" s="12"/>
      <c r="C20" s="13"/>
      <c r="D20" s="14" t="s">
        <v>41</v>
      </c>
      <c r="E20" s="57">
        <f>IFERROR(VLOOKUP(D20,Data!$C$1:$D$50,2,FALSE)," ")</f>
        <v>0</v>
      </c>
      <c r="F20" s="15"/>
      <c r="G20" s="15"/>
      <c r="H20" s="15">
        <v>1</v>
      </c>
      <c r="I20" s="11">
        <f t="shared" si="0"/>
        <v>0</v>
      </c>
      <c r="J20" s="12"/>
      <c r="K20" s="16"/>
      <c r="L20" s="24"/>
      <c r="M20" s="17">
        <f t="shared" si="3"/>
        <v>0</v>
      </c>
      <c r="N20" s="17">
        <f t="shared" si="1"/>
        <v>0</v>
      </c>
      <c r="O20" s="17">
        <v>1</v>
      </c>
      <c r="P20" s="11">
        <f t="shared" si="2"/>
        <v>0</v>
      </c>
      <c r="Q20" s="26" t="str">
        <f t="shared" si="4"/>
        <v xml:space="preserve"> </v>
      </c>
      <c r="R20" s="27">
        <f t="shared" si="9"/>
        <v>0</v>
      </c>
      <c r="AE20" s="55">
        <f t="shared" si="6"/>
        <v>0</v>
      </c>
      <c r="AF20" s="55">
        <f t="shared" si="7"/>
        <v>0</v>
      </c>
      <c r="AG20" s="55">
        <f t="shared" si="8"/>
        <v>0</v>
      </c>
    </row>
    <row r="21" spans="1:33" x14ac:dyDescent="0.2">
      <c r="A21" s="13"/>
      <c r="B21" s="12"/>
      <c r="C21" s="13"/>
      <c r="D21" s="14" t="s">
        <v>41</v>
      </c>
      <c r="E21" s="57">
        <f>IFERROR(VLOOKUP(D21,Data!$C$1:$D$50,2,FALSE)," ")</f>
        <v>0</v>
      </c>
      <c r="F21" s="15"/>
      <c r="G21" s="15"/>
      <c r="H21" s="15">
        <v>1</v>
      </c>
      <c r="I21" s="11">
        <f t="shared" si="0"/>
        <v>0</v>
      </c>
      <c r="J21" s="12"/>
      <c r="K21" s="16"/>
      <c r="L21" s="24"/>
      <c r="M21" s="17">
        <f t="shared" si="3"/>
        <v>0</v>
      </c>
      <c r="N21" s="17">
        <f t="shared" si="1"/>
        <v>0</v>
      </c>
      <c r="O21" s="17">
        <v>1</v>
      </c>
      <c r="P21" s="11">
        <f t="shared" si="2"/>
        <v>0</v>
      </c>
      <c r="Q21" s="26" t="str">
        <f t="shared" si="4"/>
        <v xml:space="preserve"> </v>
      </c>
      <c r="R21" s="27">
        <f t="shared" si="9"/>
        <v>0</v>
      </c>
      <c r="AE21" s="55">
        <f t="shared" si="6"/>
        <v>0</v>
      </c>
      <c r="AF21" s="55">
        <f t="shared" si="7"/>
        <v>0</v>
      </c>
      <c r="AG21" s="55">
        <f t="shared" si="8"/>
        <v>0</v>
      </c>
    </row>
    <row r="22" spans="1:33" x14ac:dyDescent="0.2">
      <c r="A22" s="13"/>
      <c r="B22" s="12"/>
      <c r="C22" s="13"/>
      <c r="D22" s="14" t="s">
        <v>41</v>
      </c>
      <c r="E22" s="57">
        <f>IFERROR(VLOOKUP(D22,Data!$C$1:$D$50,2,FALSE)," ")</f>
        <v>0</v>
      </c>
      <c r="F22" s="15"/>
      <c r="G22" s="15"/>
      <c r="H22" s="15">
        <v>1</v>
      </c>
      <c r="I22" s="11">
        <f t="shared" si="0"/>
        <v>0</v>
      </c>
      <c r="J22" s="12"/>
      <c r="K22" s="16"/>
      <c r="L22" s="24"/>
      <c r="M22" s="17">
        <f t="shared" si="3"/>
        <v>0</v>
      </c>
      <c r="N22" s="17">
        <f t="shared" si="1"/>
        <v>0</v>
      </c>
      <c r="O22" s="17">
        <v>1</v>
      </c>
      <c r="P22" s="11">
        <f t="shared" si="2"/>
        <v>0</v>
      </c>
      <c r="Q22" s="26" t="str">
        <f t="shared" si="4"/>
        <v xml:space="preserve"> </v>
      </c>
      <c r="R22" s="27">
        <f t="shared" si="9"/>
        <v>0</v>
      </c>
      <c r="AE22" s="55">
        <f t="shared" si="6"/>
        <v>0</v>
      </c>
      <c r="AF22" s="55">
        <f t="shared" si="7"/>
        <v>0</v>
      </c>
      <c r="AG22" s="55">
        <f t="shared" si="8"/>
        <v>0</v>
      </c>
    </row>
    <row r="23" spans="1:33" x14ac:dyDescent="0.2">
      <c r="A23" s="13"/>
      <c r="B23" s="12"/>
      <c r="C23" s="13"/>
      <c r="D23" s="14" t="s">
        <v>41</v>
      </c>
      <c r="E23" s="57">
        <f>IFERROR(VLOOKUP(D23,Data!$C$1:$D$50,2,FALSE)," ")</f>
        <v>0</v>
      </c>
      <c r="F23" s="15"/>
      <c r="G23" s="15"/>
      <c r="H23" s="15">
        <v>1</v>
      </c>
      <c r="I23" s="11">
        <f t="shared" si="0"/>
        <v>0</v>
      </c>
      <c r="J23" s="12"/>
      <c r="K23" s="16"/>
      <c r="L23" s="24"/>
      <c r="M23" s="17">
        <f t="shared" si="3"/>
        <v>0</v>
      </c>
      <c r="N23" s="17">
        <f t="shared" si="1"/>
        <v>0</v>
      </c>
      <c r="O23" s="17">
        <v>1</v>
      </c>
      <c r="P23" s="11">
        <f t="shared" si="2"/>
        <v>0</v>
      </c>
      <c r="Q23" s="26" t="str">
        <f t="shared" si="4"/>
        <v xml:space="preserve"> </v>
      </c>
      <c r="R23" s="27">
        <f t="shared" si="9"/>
        <v>0</v>
      </c>
      <c r="AE23" s="55">
        <f t="shared" si="6"/>
        <v>0</v>
      </c>
      <c r="AF23" s="55">
        <f t="shared" si="7"/>
        <v>0</v>
      </c>
      <c r="AG23" s="55">
        <f t="shared" si="8"/>
        <v>0</v>
      </c>
    </row>
    <row r="24" spans="1:33" x14ac:dyDescent="0.2">
      <c r="A24" s="13"/>
      <c r="B24" s="12"/>
      <c r="C24" s="13"/>
      <c r="D24" s="14" t="s">
        <v>41</v>
      </c>
      <c r="E24" s="57">
        <f>IFERROR(VLOOKUP(D24,Data!$C$1:$D$50,2,FALSE)," ")</f>
        <v>0</v>
      </c>
      <c r="F24" s="15"/>
      <c r="G24" s="15"/>
      <c r="H24" s="15">
        <v>1</v>
      </c>
      <c r="I24" s="11">
        <f t="shared" si="0"/>
        <v>0</v>
      </c>
      <c r="J24" s="12"/>
      <c r="K24" s="16"/>
      <c r="L24" s="24"/>
      <c r="M24" s="17">
        <f t="shared" si="3"/>
        <v>0</v>
      </c>
      <c r="N24" s="17">
        <f t="shared" si="1"/>
        <v>0</v>
      </c>
      <c r="O24" s="17">
        <v>1</v>
      </c>
      <c r="P24" s="11">
        <f t="shared" si="2"/>
        <v>0</v>
      </c>
      <c r="Q24" s="26" t="str">
        <f t="shared" si="4"/>
        <v xml:space="preserve"> </v>
      </c>
      <c r="R24" s="27">
        <f t="shared" si="9"/>
        <v>0</v>
      </c>
      <c r="AE24" s="55">
        <f t="shared" si="6"/>
        <v>0</v>
      </c>
      <c r="AF24" s="55">
        <f t="shared" si="7"/>
        <v>0</v>
      </c>
      <c r="AG24" s="55">
        <f t="shared" si="8"/>
        <v>0</v>
      </c>
    </row>
    <row r="25" spans="1:33" x14ac:dyDescent="0.2">
      <c r="A25" s="13"/>
      <c r="B25" s="12"/>
      <c r="C25" s="13"/>
      <c r="D25" s="14" t="s">
        <v>41</v>
      </c>
      <c r="E25" s="57">
        <f>IFERROR(VLOOKUP(D25,Data!$C$1:$D$50,2,FALSE)," ")</f>
        <v>0</v>
      </c>
      <c r="F25" s="15"/>
      <c r="G25" s="15"/>
      <c r="H25" s="15">
        <v>1</v>
      </c>
      <c r="I25" s="11">
        <f t="shared" si="0"/>
        <v>0</v>
      </c>
      <c r="J25" s="12"/>
      <c r="K25" s="16"/>
      <c r="L25" s="24"/>
      <c r="M25" s="17">
        <f t="shared" si="3"/>
        <v>0</v>
      </c>
      <c r="N25" s="17">
        <f t="shared" si="1"/>
        <v>0</v>
      </c>
      <c r="O25" s="17">
        <v>1</v>
      </c>
      <c r="P25" s="11">
        <f t="shared" si="2"/>
        <v>0</v>
      </c>
      <c r="Q25" s="26" t="str">
        <f t="shared" si="4"/>
        <v xml:space="preserve"> </v>
      </c>
      <c r="R25" s="27">
        <f t="shared" si="9"/>
        <v>0</v>
      </c>
      <c r="AE25" s="55">
        <f t="shared" si="6"/>
        <v>0</v>
      </c>
      <c r="AF25" s="55">
        <f t="shared" si="7"/>
        <v>0</v>
      </c>
      <c r="AG25" s="55">
        <f t="shared" si="8"/>
        <v>0</v>
      </c>
    </row>
    <row r="26" spans="1:33" x14ac:dyDescent="0.2">
      <c r="A26" s="13"/>
      <c r="B26" s="12"/>
      <c r="C26" s="13"/>
      <c r="D26" s="14" t="s">
        <v>41</v>
      </c>
      <c r="E26" s="57">
        <f>IFERROR(VLOOKUP(D26,Data!$C$1:$D$50,2,FALSE)," ")</f>
        <v>0</v>
      </c>
      <c r="F26" s="15"/>
      <c r="G26" s="15"/>
      <c r="H26" s="15">
        <v>1</v>
      </c>
      <c r="I26" s="11">
        <f t="shared" si="0"/>
        <v>0</v>
      </c>
      <c r="J26" s="12"/>
      <c r="K26" s="16"/>
      <c r="L26" s="24"/>
      <c r="M26" s="17">
        <f t="shared" si="3"/>
        <v>0</v>
      </c>
      <c r="N26" s="17">
        <f t="shared" si="1"/>
        <v>0</v>
      </c>
      <c r="O26" s="17">
        <v>1</v>
      </c>
      <c r="P26" s="11">
        <f t="shared" si="2"/>
        <v>0</v>
      </c>
      <c r="Q26" s="26" t="str">
        <f t="shared" si="4"/>
        <v xml:space="preserve"> </v>
      </c>
      <c r="R26" s="27">
        <f t="shared" si="9"/>
        <v>0</v>
      </c>
      <c r="AE26" s="55">
        <f t="shared" si="6"/>
        <v>0</v>
      </c>
      <c r="AF26" s="55">
        <f t="shared" si="7"/>
        <v>0</v>
      </c>
      <c r="AG26" s="55">
        <f t="shared" si="8"/>
        <v>0</v>
      </c>
    </row>
    <row r="27" spans="1:33" x14ac:dyDescent="0.2">
      <c r="A27" s="13"/>
      <c r="B27" s="12"/>
      <c r="C27" s="13"/>
      <c r="D27" s="14" t="s">
        <v>41</v>
      </c>
      <c r="E27" s="57">
        <f>IFERROR(VLOOKUP(D27,Data!$C$1:$D$50,2,FALSE)," ")</f>
        <v>0</v>
      </c>
      <c r="F27" s="15"/>
      <c r="G27" s="15"/>
      <c r="H27" s="15">
        <v>1</v>
      </c>
      <c r="I27" s="11">
        <f t="shared" si="0"/>
        <v>0</v>
      </c>
      <c r="J27" s="12"/>
      <c r="K27" s="16"/>
      <c r="L27" s="24"/>
      <c r="M27" s="17">
        <f t="shared" si="3"/>
        <v>0</v>
      </c>
      <c r="N27" s="17">
        <f t="shared" si="1"/>
        <v>0</v>
      </c>
      <c r="O27" s="17">
        <v>1</v>
      </c>
      <c r="P27" s="11">
        <f t="shared" si="2"/>
        <v>0</v>
      </c>
      <c r="Q27" s="26" t="str">
        <f t="shared" si="4"/>
        <v xml:space="preserve"> </v>
      </c>
      <c r="R27" s="27">
        <f t="shared" si="9"/>
        <v>0</v>
      </c>
      <c r="AE27" s="55">
        <f t="shared" si="6"/>
        <v>0</v>
      </c>
      <c r="AF27" s="55">
        <f t="shared" si="7"/>
        <v>0</v>
      </c>
      <c r="AG27" s="55">
        <f t="shared" si="8"/>
        <v>0</v>
      </c>
    </row>
    <row r="28" spans="1:33" x14ac:dyDescent="0.2">
      <c r="A28" s="13"/>
      <c r="B28" s="12"/>
      <c r="C28" s="13"/>
      <c r="D28" s="14" t="s">
        <v>41</v>
      </c>
      <c r="E28" s="57">
        <f>IFERROR(VLOOKUP(D28,Data!$C$1:$D$50,2,FALSE)," ")</f>
        <v>0</v>
      </c>
      <c r="F28" s="15"/>
      <c r="G28" s="15"/>
      <c r="H28" s="15">
        <v>1</v>
      </c>
      <c r="I28" s="11">
        <f t="shared" si="0"/>
        <v>0</v>
      </c>
      <c r="J28" s="12"/>
      <c r="K28" s="16"/>
      <c r="L28" s="24"/>
      <c r="M28" s="17">
        <f t="shared" si="3"/>
        <v>0</v>
      </c>
      <c r="N28" s="17">
        <f t="shared" si="1"/>
        <v>0</v>
      </c>
      <c r="O28" s="17">
        <v>1</v>
      </c>
      <c r="P28" s="11">
        <f t="shared" si="2"/>
        <v>0</v>
      </c>
      <c r="Q28" s="26" t="str">
        <f t="shared" si="4"/>
        <v xml:space="preserve"> </v>
      </c>
      <c r="R28" s="27">
        <f t="shared" si="9"/>
        <v>0</v>
      </c>
      <c r="AE28" s="55">
        <f t="shared" si="6"/>
        <v>0</v>
      </c>
      <c r="AF28" s="55">
        <f t="shared" si="7"/>
        <v>0</v>
      </c>
      <c r="AG28" s="55">
        <f t="shared" si="8"/>
        <v>0</v>
      </c>
    </row>
    <row r="29" spans="1:33" x14ac:dyDescent="0.2">
      <c r="A29" s="13"/>
      <c r="B29" s="12"/>
      <c r="C29" s="13"/>
      <c r="D29" s="14" t="s">
        <v>41</v>
      </c>
      <c r="E29" s="57">
        <f>IFERROR(VLOOKUP(D29,Data!$C$1:$D$50,2,FALSE)," ")</f>
        <v>0</v>
      </c>
      <c r="F29" s="15"/>
      <c r="G29" s="15"/>
      <c r="H29" s="15">
        <v>1</v>
      </c>
      <c r="I29" s="11">
        <f t="shared" si="0"/>
        <v>0</v>
      </c>
      <c r="J29" s="12"/>
      <c r="K29" s="16"/>
      <c r="L29" s="24"/>
      <c r="M29" s="17">
        <f t="shared" si="3"/>
        <v>0</v>
      </c>
      <c r="N29" s="17">
        <f t="shared" si="1"/>
        <v>0</v>
      </c>
      <c r="O29" s="17">
        <v>1</v>
      </c>
      <c r="P29" s="11">
        <f t="shared" si="2"/>
        <v>0</v>
      </c>
      <c r="Q29" s="26" t="str">
        <f t="shared" si="4"/>
        <v xml:space="preserve"> </v>
      </c>
      <c r="R29" s="27">
        <f t="shared" si="9"/>
        <v>0</v>
      </c>
      <c r="AE29" s="55">
        <f t="shared" si="6"/>
        <v>0</v>
      </c>
      <c r="AF29" s="55">
        <f t="shared" si="7"/>
        <v>0</v>
      </c>
      <c r="AG29" s="55">
        <f t="shared" si="8"/>
        <v>0</v>
      </c>
    </row>
    <row r="30" spans="1:33" x14ac:dyDescent="0.2">
      <c r="A30" s="13"/>
      <c r="B30" s="12"/>
      <c r="C30" s="13"/>
      <c r="D30" s="14" t="s">
        <v>41</v>
      </c>
      <c r="E30" s="57">
        <f>IFERROR(VLOOKUP(D30,Data!$C$1:$D$50,2,FALSE)," ")</f>
        <v>0</v>
      </c>
      <c r="F30" s="15"/>
      <c r="G30" s="15"/>
      <c r="H30" s="15">
        <v>1</v>
      </c>
      <c r="I30" s="11">
        <f t="shared" si="0"/>
        <v>0</v>
      </c>
      <c r="J30" s="12"/>
      <c r="K30" s="16"/>
      <c r="L30" s="24"/>
      <c r="M30" s="17">
        <f t="shared" si="3"/>
        <v>0</v>
      </c>
      <c r="N30" s="17">
        <f t="shared" si="1"/>
        <v>0</v>
      </c>
      <c r="O30" s="17">
        <v>1</v>
      </c>
      <c r="P30" s="11">
        <f t="shared" si="2"/>
        <v>0</v>
      </c>
      <c r="Q30" s="26" t="str">
        <f t="shared" si="4"/>
        <v xml:space="preserve"> </v>
      </c>
      <c r="R30" s="27">
        <f t="shared" si="9"/>
        <v>0</v>
      </c>
      <c r="AE30" s="55">
        <f t="shared" si="6"/>
        <v>0</v>
      </c>
      <c r="AF30" s="55">
        <f t="shared" si="7"/>
        <v>0</v>
      </c>
      <c r="AG30" s="55">
        <f t="shared" si="8"/>
        <v>0</v>
      </c>
    </row>
    <row r="31" spans="1:33" x14ac:dyDescent="0.2">
      <c r="A31" s="13"/>
      <c r="B31" s="12"/>
      <c r="C31" s="13"/>
      <c r="D31" s="14" t="s">
        <v>41</v>
      </c>
      <c r="E31" s="57">
        <f>IFERROR(VLOOKUP(D31,Data!$C$1:$D$50,2,FALSE)," ")</f>
        <v>0</v>
      </c>
      <c r="F31" s="15"/>
      <c r="G31" s="15"/>
      <c r="H31" s="15">
        <v>1</v>
      </c>
      <c r="I31" s="11">
        <f t="shared" si="0"/>
        <v>0</v>
      </c>
      <c r="J31" s="12"/>
      <c r="K31" s="16"/>
      <c r="L31" s="24"/>
      <c r="M31" s="17">
        <f t="shared" si="3"/>
        <v>0</v>
      </c>
      <c r="N31" s="17">
        <f t="shared" si="1"/>
        <v>0</v>
      </c>
      <c r="O31" s="17">
        <v>1</v>
      </c>
      <c r="P31" s="11">
        <f t="shared" si="2"/>
        <v>0</v>
      </c>
      <c r="Q31" s="26" t="str">
        <f t="shared" si="4"/>
        <v xml:space="preserve"> </v>
      </c>
      <c r="R31" s="27">
        <f t="shared" si="9"/>
        <v>0</v>
      </c>
      <c r="AE31" s="55">
        <f t="shared" si="6"/>
        <v>0</v>
      </c>
      <c r="AF31" s="55">
        <f t="shared" si="7"/>
        <v>0</v>
      </c>
      <c r="AG31" s="55">
        <f t="shared" si="8"/>
        <v>0</v>
      </c>
    </row>
    <row r="32" spans="1:33" x14ac:dyDescent="0.2">
      <c r="A32" s="13"/>
      <c r="B32" s="12"/>
      <c r="C32" s="13"/>
      <c r="D32" s="14" t="s">
        <v>41</v>
      </c>
      <c r="E32" s="57">
        <f>IFERROR(VLOOKUP(D32,Data!$C$1:$D$50,2,FALSE)," ")</f>
        <v>0</v>
      </c>
      <c r="F32" s="15"/>
      <c r="G32" s="15"/>
      <c r="H32" s="15">
        <v>1</v>
      </c>
      <c r="I32" s="11">
        <f t="shared" si="0"/>
        <v>0</v>
      </c>
      <c r="J32" s="12"/>
      <c r="K32" s="16"/>
      <c r="L32" s="24"/>
      <c r="M32" s="17">
        <f t="shared" si="3"/>
        <v>0</v>
      </c>
      <c r="N32" s="17">
        <f t="shared" si="1"/>
        <v>0</v>
      </c>
      <c r="O32" s="17">
        <v>1</v>
      </c>
      <c r="P32" s="11">
        <f t="shared" si="2"/>
        <v>0</v>
      </c>
      <c r="Q32" s="26" t="str">
        <f t="shared" si="4"/>
        <v xml:space="preserve"> </v>
      </c>
      <c r="R32" s="27">
        <f t="shared" si="9"/>
        <v>0</v>
      </c>
      <c r="AE32" s="55">
        <f t="shared" si="6"/>
        <v>0</v>
      </c>
      <c r="AF32" s="55">
        <f t="shared" si="7"/>
        <v>0</v>
      </c>
      <c r="AG32" s="55">
        <f t="shared" si="8"/>
        <v>0</v>
      </c>
    </row>
    <row r="33" spans="1:33" x14ac:dyDescent="0.2">
      <c r="A33" s="13"/>
      <c r="B33" s="12"/>
      <c r="C33" s="13"/>
      <c r="D33" s="14" t="s">
        <v>41</v>
      </c>
      <c r="E33" s="57">
        <f>IFERROR(VLOOKUP(D33,Data!$C$1:$D$50,2,FALSE)," ")</f>
        <v>0</v>
      </c>
      <c r="F33" s="15"/>
      <c r="G33" s="15"/>
      <c r="H33" s="15">
        <v>1</v>
      </c>
      <c r="I33" s="11">
        <f t="shared" si="0"/>
        <v>0</v>
      </c>
      <c r="J33" s="12"/>
      <c r="K33" s="16"/>
      <c r="L33" s="24"/>
      <c r="M33" s="17">
        <f t="shared" si="3"/>
        <v>0</v>
      </c>
      <c r="N33" s="17">
        <f t="shared" si="1"/>
        <v>0</v>
      </c>
      <c r="O33" s="17">
        <v>1</v>
      </c>
      <c r="P33" s="11">
        <f t="shared" si="2"/>
        <v>0</v>
      </c>
      <c r="Q33" s="26" t="str">
        <f t="shared" si="4"/>
        <v xml:space="preserve"> </v>
      </c>
      <c r="R33" s="27">
        <f t="shared" si="9"/>
        <v>0</v>
      </c>
      <c r="AE33" s="55">
        <f t="shared" si="6"/>
        <v>0</v>
      </c>
      <c r="AF33" s="55">
        <f t="shared" si="7"/>
        <v>0</v>
      </c>
      <c r="AG33" s="55">
        <f t="shared" si="8"/>
        <v>0</v>
      </c>
    </row>
    <row r="34" spans="1:33" x14ac:dyDescent="0.2">
      <c r="A34" s="13"/>
      <c r="B34" s="12"/>
      <c r="C34" s="13"/>
      <c r="D34" s="14" t="s">
        <v>41</v>
      </c>
      <c r="E34" s="57">
        <f>IFERROR(VLOOKUP(D34,Data!$C$1:$D$50,2,FALSE)," ")</f>
        <v>0</v>
      </c>
      <c r="F34" s="15"/>
      <c r="G34" s="15"/>
      <c r="H34" s="15">
        <v>1</v>
      </c>
      <c r="I34" s="11">
        <f t="shared" si="0"/>
        <v>0</v>
      </c>
      <c r="J34" s="12"/>
      <c r="K34" s="16"/>
      <c r="L34" s="24"/>
      <c r="M34" s="17">
        <f t="shared" si="3"/>
        <v>0</v>
      </c>
      <c r="N34" s="17">
        <f t="shared" si="1"/>
        <v>0</v>
      </c>
      <c r="O34" s="17">
        <v>1</v>
      </c>
      <c r="P34" s="11">
        <f t="shared" si="2"/>
        <v>0</v>
      </c>
      <c r="Q34" s="26" t="str">
        <f t="shared" si="4"/>
        <v xml:space="preserve"> </v>
      </c>
      <c r="R34" s="27">
        <f t="shared" si="9"/>
        <v>0</v>
      </c>
      <c r="AE34" s="55">
        <f t="shared" si="6"/>
        <v>0</v>
      </c>
      <c r="AF34" s="55">
        <f t="shared" si="7"/>
        <v>0</v>
      </c>
      <c r="AG34" s="55">
        <f t="shared" si="8"/>
        <v>0</v>
      </c>
    </row>
    <row r="35" spans="1:33" x14ac:dyDescent="0.2">
      <c r="A35" s="13"/>
      <c r="B35" s="12"/>
      <c r="C35" s="13"/>
      <c r="D35" s="14" t="s">
        <v>41</v>
      </c>
      <c r="E35" s="57">
        <f>IFERROR(VLOOKUP(D35,Data!$C$1:$D$50,2,FALSE)," ")</f>
        <v>0</v>
      </c>
      <c r="F35" s="15"/>
      <c r="G35" s="15"/>
      <c r="H35" s="15">
        <v>1</v>
      </c>
      <c r="I35" s="11">
        <f t="shared" si="0"/>
        <v>0</v>
      </c>
      <c r="J35" s="12"/>
      <c r="K35" s="16"/>
      <c r="L35" s="24"/>
      <c r="M35" s="17">
        <f t="shared" si="3"/>
        <v>0</v>
      </c>
      <c r="N35" s="17">
        <f t="shared" si="1"/>
        <v>0</v>
      </c>
      <c r="O35" s="17">
        <v>1</v>
      </c>
      <c r="P35" s="11">
        <f t="shared" si="2"/>
        <v>0</v>
      </c>
      <c r="Q35" s="26" t="str">
        <f t="shared" si="4"/>
        <v xml:space="preserve"> </v>
      </c>
      <c r="R35" s="27">
        <f t="shared" si="9"/>
        <v>0</v>
      </c>
      <c r="AE35" s="55">
        <f t="shared" si="6"/>
        <v>0</v>
      </c>
      <c r="AF35" s="55">
        <f t="shared" si="7"/>
        <v>0</v>
      </c>
      <c r="AG35" s="55">
        <f t="shared" si="8"/>
        <v>0</v>
      </c>
    </row>
    <row r="36" spans="1:33" x14ac:dyDescent="0.2">
      <c r="A36" s="13"/>
      <c r="B36" s="12"/>
      <c r="C36" s="13"/>
      <c r="D36" s="14" t="s">
        <v>41</v>
      </c>
      <c r="E36" s="57">
        <f>IFERROR(VLOOKUP(D36,Data!$C$1:$D$50,2,FALSE)," ")</f>
        <v>0</v>
      </c>
      <c r="F36" s="15"/>
      <c r="G36" s="15"/>
      <c r="H36" s="15">
        <v>1</v>
      </c>
      <c r="I36" s="11">
        <f t="shared" si="0"/>
        <v>0</v>
      </c>
      <c r="J36" s="12"/>
      <c r="K36" s="16"/>
      <c r="L36" s="24"/>
      <c r="M36" s="17">
        <f t="shared" si="3"/>
        <v>0</v>
      </c>
      <c r="N36" s="17">
        <f t="shared" si="1"/>
        <v>0</v>
      </c>
      <c r="O36" s="17">
        <v>1</v>
      </c>
      <c r="P36" s="11">
        <f t="shared" si="2"/>
        <v>0</v>
      </c>
      <c r="Q36" s="26" t="str">
        <f t="shared" si="4"/>
        <v xml:space="preserve"> </v>
      </c>
      <c r="R36" s="27">
        <f t="shared" si="9"/>
        <v>0</v>
      </c>
      <c r="AE36" s="55">
        <f t="shared" si="6"/>
        <v>0</v>
      </c>
      <c r="AF36" s="55">
        <f t="shared" si="7"/>
        <v>0</v>
      </c>
      <c r="AG36" s="55">
        <f t="shared" si="8"/>
        <v>0</v>
      </c>
    </row>
    <row r="37" spans="1:33" x14ac:dyDescent="0.2">
      <c r="A37" s="13"/>
      <c r="B37" s="12"/>
      <c r="C37" s="13"/>
      <c r="D37" s="14" t="s">
        <v>41</v>
      </c>
      <c r="E37" s="57">
        <f>IFERROR(VLOOKUP(D37,Data!$C$1:$D$50,2,FALSE)," ")</f>
        <v>0</v>
      </c>
      <c r="F37" s="15"/>
      <c r="G37" s="15"/>
      <c r="H37" s="15">
        <v>1</v>
      </c>
      <c r="I37" s="11">
        <f t="shared" si="0"/>
        <v>0</v>
      </c>
      <c r="J37" s="12"/>
      <c r="K37" s="16"/>
      <c r="L37" s="24"/>
      <c r="M37" s="17">
        <f t="shared" si="3"/>
        <v>0</v>
      </c>
      <c r="N37" s="17">
        <f t="shared" si="1"/>
        <v>0</v>
      </c>
      <c r="O37" s="17">
        <v>1</v>
      </c>
      <c r="P37" s="11">
        <f t="shared" si="2"/>
        <v>0</v>
      </c>
      <c r="Q37" s="26" t="str">
        <f t="shared" si="4"/>
        <v xml:space="preserve"> </v>
      </c>
      <c r="R37" s="27">
        <f t="shared" si="9"/>
        <v>0</v>
      </c>
      <c r="AE37" s="55">
        <f t="shared" si="6"/>
        <v>0</v>
      </c>
      <c r="AF37" s="55">
        <f t="shared" si="7"/>
        <v>0</v>
      </c>
      <c r="AG37" s="55">
        <f t="shared" si="8"/>
        <v>0</v>
      </c>
    </row>
    <row r="38" spans="1:33" x14ac:dyDescent="0.2">
      <c r="A38" s="13"/>
      <c r="B38" s="12"/>
      <c r="C38" s="13"/>
      <c r="D38" s="14" t="s">
        <v>41</v>
      </c>
      <c r="E38" s="57">
        <f>IFERROR(VLOOKUP(D38,Data!$C$1:$D$50,2,FALSE)," ")</f>
        <v>0</v>
      </c>
      <c r="F38" s="15"/>
      <c r="G38" s="15"/>
      <c r="H38" s="15">
        <v>1</v>
      </c>
      <c r="I38" s="11">
        <f t="shared" si="0"/>
        <v>0</v>
      </c>
      <c r="J38" s="12"/>
      <c r="K38" s="16"/>
      <c r="L38" s="24"/>
      <c r="M38" s="17">
        <f t="shared" si="3"/>
        <v>0</v>
      </c>
      <c r="N38" s="17">
        <f t="shared" si="1"/>
        <v>0</v>
      </c>
      <c r="O38" s="17">
        <v>1</v>
      </c>
      <c r="P38" s="11">
        <f t="shared" si="2"/>
        <v>0</v>
      </c>
      <c r="Q38" s="26" t="str">
        <f t="shared" si="4"/>
        <v xml:space="preserve"> </v>
      </c>
      <c r="R38" s="27">
        <f t="shared" si="9"/>
        <v>0</v>
      </c>
      <c r="AE38" s="55">
        <f t="shared" si="6"/>
        <v>0</v>
      </c>
      <c r="AF38" s="55">
        <f t="shared" si="7"/>
        <v>0</v>
      </c>
      <c r="AG38" s="55">
        <f t="shared" si="8"/>
        <v>0</v>
      </c>
    </row>
    <row r="39" spans="1:33" x14ac:dyDescent="0.2">
      <c r="A39" s="13"/>
      <c r="B39" s="12"/>
      <c r="C39" s="13"/>
      <c r="D39" s="14" t="s">
        <v>41</v>
      </c>
      <c r="E39" s="57">
        <f>IFERROR(VLOOKUP(D39,Data!$C$1:$D$50,2,FALSE)," ")</f>
        <v>0</v>
      </c>
      <c r="F39" s="15"/>
      <c r="G39" s="15"/>
      <c r="H39" s="15">
        <v>1</v>
      </c>
      <c r="I39" s="11">
        <f t="shared" si="0"/>
        <v>0</v>
      </c>
      <c r="J39" s="12"/>
      <c r="K39" s="16"/>
      <c r="L39" s="24"/>
      <c r="M39" s="17">
        <f t="shared" si="3"/>
        <v>0</v>
      </c>
      <c r="N39" s="17">
        <f t="shared" si="1"/>
        <v>0</v>
      </c>
      <c r="O39" s="17">
        <v>1</v>
      </c>
      <c r="P39" s="11">
        <f t="shared" si="2"/>
        <v>0</v>
      </c>
      <c r="Q39" s="26" t="str">
        <f t="shared" si="4"/>
        <v xml:space="preserve"> </v>
      </c>
      <c r="R39" s="27">
        <f t="shared" si="9"/>
        <v>0</v>
      </c>
      <c r="AE39" s="55">
        <f t="shared" si="6"/>
        <v>0</v>
      </c>
      <c r="AF39" s="55">
        <f t="shared" si="7"/>
        <v>0</v>
      </c>
      <c r="AG39" s="55">
        <f t="shared" si="8"/>
        <v>0</v>
      </c>
    </row>
    <row r="40" spans="1:33" x14ac:dyDescent="0.2">
      <c r="A40" s="13"/>
      <c r="B40" s="12"/>
      <c r="C40" s="13"/>
      <c r="D40" s="14" t="s">
        <v>41</v>
      </c>
      <c r="E40" s="57">
        <f>IFERROR(VLOOKUP(D40,Data!$C$1:$D$50,2,FALSE)," ")</f>
        <v>0</v>
      </c>
      <c r="F40" s="15"/>
      <c r="G40" s="15"/>
      <c r="H40" s="15">
        <v>1</v>
      </c>
      <c r="I40" s="11">
        <f t="shared" ref="I40:I71" si="10">IFERROR(C40*E40*F40*G40*H40," ")</f>
        <v>0</v>
      </c>
      <c r="J40" s="12"/>
      <c r="K40" s="16"/>
      <c r="L40" s="24"/>
      <c r="M40" s="17">
        <f t="shared" si="3"/>
        <v>0</v>
      </c>
      <c r="N40" s="17">
        <f t="shared" si="1"/>
        <v>0</v>
      </c>
      <c r="O40" s="17">
        <v>1</v>
      </c>
      <c r="P40" s="11">
        <f t="shared" ref="P40:P71" si="11">IFERROR(C40*L40*M40*N40*O40," ")</f>
        <v>0</v>
      </c>
      <c r="Q40" s="26" t="str">
        <f t="shared" si="4"/>
        <v xml:space="preserve"> </v>
      </c>
      <c r="R40" s="27">
        <f t="shared" si="9"/>
        <v>0</v>
      </c>
      <c r="AE40" s="55">
        <f t="shared" si="6"/>
        <v>0</v>
      </c>
      <c r="AF40" s="55">
        <f t="shared" si="7"/>
        <v>0</v>
      </c>
      <c r="AG40" s="55">
        <f t="shared" si="8"/>
        <v>0</v>
      </c>
    </row>
    <row r="41" spans="1:33" x14ac:dyDescent="0.2">
      <c r="A41" s="13"/>
      <c r="B41" s="12"/>
      <c r="C41" s="13"/>
      <c r="D41" s="14" t="s">
        <v>41</v>
      </c>
      <c r="E41" s="57">
        <f>IFERROR(VLOOKUP(D41,Data!$C$1:$D$50,2,FALSE)," ")</f>
        <v>0</v>
      </c>
      <c r="F41" s="15"/>
      <c r="G41" s="15"/>
      <c r="H41" s="15">
        <v>1</v>
      </c>
      <c r="I41" s="11">
        <f t="shared" si="10"/>
        <v>0</v>
      </c>
      <c r="J41" s="12"/>
      <c r="K41" s="16"/>
      <c r="L41" s="24"/>
      <c r="M41" s="17">
        <f t="shared" si="3"/>
        <v>0</v>
      </c>
      <c r="N41" s="17">
        <f t="shared" si="1"/>
        <v>0</v>
      </c>
      <c r="O41" s="17">
        <v>1</v>
      </c>
      <c r="P41" s="11">
        <f t="shared" si="11"/>
        <v>0</v>
      </c>
      <c r="Q41" s="26" t="str">
        <f t="shared" si="4"/>
        <v xml:space="preserve"> </v>
      </c>
      <c r="R41" s="27">
        <f t="shared" si="9"/>
        <v>0</v>
      </c>
      <c r="AE41" s="55">
        <f t="shared" si="6"/>
        <v>0</v>
      </c>
      <c r="AF41" s="55">
        <f t="shared" si="7"/>
        <v>0</v>
      </c>
      <c r="AG41" s="55">
        <f t="shared" si="8"/>
        <v>0</v>
      </c>
    </row>
    <row r="42" spans="1:33" x14ac:dyDescent="0.2">
      <c r="A42" s="13"/>
      <c r="B42" s="12"/>
      <c r="C42" s="13"/>
      <c r="D42" s="14" t="s">
        <v>41</v>
      </c>
      <c r="E42" s="57">
        <f>IFERROR(VLOOKUP(D42,Data!$C$1:$D$50,2,FALSE)," ")</f>
        <v>0</v>
      </c>
      <c r="F42" s="15"/>
      <c r="G42" s="15"/>
      <c r="H42" s="15">
        <v>1</v>
      </c>
      <c r="I42" s="11">
        <f t="shared" si="10"/>
        <v>0</v>
      </c>
      <c r="J42" s="12"/>
      <c r="K42" s="16"/>
      <c r="L42" s="24"/>
      <c r="M42" s="17">
        <f t="shared" si="3"/>
        <v>0</v>
      </c>
      <c r="N42" s="17">
        <f t="shared" si="1"/>
        <v>0</v>
      </c>
      <c r="O42" s="17">
        <v>1</v>
      </c>
      <c r="P42" s="11">
        <f t="shared" si="11"/>
        <v>0</v>
      </c>
      <c r="Q42" s="26" t="str">
        <f t="shared" si="4"/>
        <v xml:space="preserve"> </v>
      </c>
      <c r="R42" s="27">
        <f t="shared" si="9"/>
        <v>0</v>
      </c>
      <c r="AE42" s="55">
        <f t="shared" si="6"/>
        <v>0</v>
      </c>
      <c r="AF42" s="55">
        <f t="shared" si="7"/>
        <v>0</v>
      </c>
      <c r="AG42" s="55">
        <f t="shared" si="8"/>
        <v>0</v>
      </c>
    </row>
    <row r="43" spans="1:33" x14ac:dyDescent="0.2">
      <c r="A43" s="13"/>
      <c r="B43" s="12"/>
      <c r="C43" s="13"/>
      <c r="D43" s="14" t="s">
        <v>41</v>
      </c>
      <c r="E43" s="57">
        <f>IFERROR(VLOOKUP(D43,Data!$C$1:$D$50,2,FALSE)," ")</f>
        <v>0</v>
      </c>
      <c r="F43" s="15"/>
      <c r="G43" s="15"/>
      <c r="H43" s="15">
        <v>1</v>
      </c>
      <c r="I43" s="11">
        <f t="shared" si="10"/>
        <v>0</v>
      </c>
      <c r="J43" s="12"/>
      <c r="K43" s="16"/>
      <c r="L43" s="24"/>
      <c r="M43" s="17">
        <f t="shared" si="3"/>
        <v>0</v>
      </c>
      <c r="N43" s="17">
        <f t="shared" si="1"/>
        <v>0</v>
      </c>
      <c r="O43" s="17">
        <v>1</v>
      </c>
      <c r="P43" s="11">
        <f t="shared" si="11"/>
        <v>0</v>
      </c>
      <c r="Q43" s="26" t="str">
        <f t="shared" si="4"/>
        <v xml:space="preserve"> </v>
      </c>
      <c r="R43" s="27">
        <f t="shared" si="9"/>
        <v>0</v>
      </c>
      <c r="AE43" s="55">
        <f t="shared" si="6"/>
        <v>0</v>
      </c>
      <c r="AF43" s="55">
        <f t="shared" si="7"/>
        <v>0</v>
      </c>
      <c r="AG43" s="55">
        <f t="shared" si="8"/>
        <v>0</v>
      </c>
    </row>
    <row r="44" spans="1:33" x14ac:dyDescent="0.2">
      <c r="A44" s="13"/>
      <c r="B44" s="12"/>
      <c r="C44" s="13"/>
      <c r="D44" s="14" t="s">
        <v>41</v>
      </c>
      <c r="E44" s="57">
        <f>IFERROR(VLOOKUP(D44,Data!$C$1:$D$50,2,FALSE)," ")</f>
        <v>0</v>
      </c>
      <c r="F44" s="15"/>
      <c r="G44" s="15"/>
      <c r="H44" s="15">
        <v>1</v>
      </c>
      <c r="I44" s="11">
        <f t="shared" si="10"/>
        <v>0</v>
      </c>
      <c r="J44" s="12"/>
      <c r="K44" s="16"/>
      <c r="L44" s="24"/>
      <c r="M44" s="17">
        <f t="shared" si="3"/>
        <v>0</v>
      </c>
      <c r="N44" s="17">
        <f t="shared" si="1"/>
        <v>0</v>
      </c>
      <c r="O44" s="17">
        <v>1</v>
      </c>
      <c r="P44" s="11">
        <f t="shared" si="11"/>
        <v>0</v>
      </c>
      <c r="Q44" s="26" t="str">
        <f t="shared" si="4"/>
        <v xml:space="preserve"> </v>
      </c>
      <c r="R44" s="27">
        <f t="shared" si="9"/>
        <v>0</v>
      </c>
      <c r="AE44" s="55">
        <f t="shared" si="6"/>
        <v>0</v>
      </c>
      <c r="AF44" s="55">
        <f t="shared" si="7"/>
        <v>0</v>
      </c>
      <c r="AG44" s="55">
        <f t="shared" si="8"/>
        <v>0</v>
      </c>
    </row>
    <row r="45" spans="1:33" x14ac:dyDescent="0.2">
      <c r="A45" s="13"/>
      <c r="B45" s="12"/>
      <c r="C45" s="13"/>
      <c r="D45" s="14" t="s">
        <v>41</v>
      </c>
      <c r="E45" s="57">
        <f>IFERROR(VLOOKUP(D45,Data!$C$1:$D$50,2,FALSE)," ")</f>
        <v>0</v>
      </c>
      <c r="F45" s="15"/>
      <c r="G45" s="15"/>
      <c r="H45" s="15">
        <v>1</v>
      </c>
      <c r="I45" s="11">
        <f t="shared" si="10"/>
        <v>0</v>
      </c>
      <c r="J45" s="12"/>
      <c r="K45" s="16"/>
      <c r="L45" s="24"/>
      <c r="M45" s="17">
        <f t="shared" si="3"/>
        <v>0</v>
      </c>
      <c r="N45" s="17">
        <f t="shared" si="1"/>
        <v>0</v>
      </c>
      <c r="O45" s="17">
        <v>1</v>
      </c>
      <c r="P45" s="11">
        <f t="shared" si="11"/>
        <v>0</v>
      </c>
      <c r="Q45" s="26" t="str">
        <f t="shared" si="4"/>
        <v xml:space="preserve"> </v>
      </c>
      <c r="R45" s="27">
        <f t="shared" si="9"/>
        <v>0</v>
      </c>
      <c r="AE45" s="55">
        <f t="shared" si="6"/>
        <v>0</v>
      </c>
      <c r="AF45" s="55">
        <f t="shared" si="7"/>
        <v>0</v>
      </c>
      <c r="AG45" s="55">
        <f t="shared" si="8"/>
        <v>0</v>
      </c>
    </row>
    <row r="46" spans="1:33" x14ac:dyDescent="0.2">
      <c r="A46" s="13"/>
      <c r="B46" s="12"/>
      <c r="C46" s="13"/>
      <c r="D46" s="14" t="s">
        <v>41</v>
      </c>
      <c r="E46" s="57">
        <f>IFERROR(VLOOKUP(D46,Data!$C$1:$D$50,2,FALSE)," ")</f>
        <v>0</v>
      </c>
      <c r="F46" s="15"/>
      <c r="G46" s="15"/>
      <c r="H46" s="15">
        <v>1</v>
      </c>
      <c r="I46" s="11">
        <f t="shared" si="10"/>
        <v>0</v>
      </c>
      <c r="J46" s="12"/>
      <c r="K46" s="16"/>
      <c r="L46" s="24"/>
      <c r="M46" s="17">
        <f t="shared" si="3"/>
        <v>0</v>
      </c>
      <c r="N46" s="17">
        <f t="shared" si="1"/>
        <v>0</v>
      </c>
      <c r="O46" s="17">
        <v>1</v>
      </c>
      <c r="P46" s="11">
        <f t="shared" si="11"/>
        <v>0</v>
      </c>
      <c r="Q46" s="26" t="str">
        <f t="shared" si="4"/>
        <v xml:space="preserve"> </v>
      </c>
      <c r="R46" s="27">
        <f t="shared" si="9"/>
        <v>0</v>
      </c>
      <c r="AE46" s="55">
        <f t="shared" si="6"/>
        <v>0</v>
      </c>
      <c r="AF46" s="55">
        <f t="shared" si="7"/>
        <v>0</v>
      </c>
      <c r="AG46" s="55">
        <f t="shared" si="8"/>
        <v>0</v>
      </c>
    </row>
    <row r="47" spans="1:33" x14ac:dyDescent="0.2">
      <c r="A47" s="13"/>
      <c r="B47" s="12"/>
      <c r="C47" s="13"/>
      <c r="D47" s="14" t="s">
        <v>41</v>
      </c>
      <c r="E47" s="57">
        <f>IFERROR(VLOOKUP(D47,Data!$C$1:$D$50,2,FALSE)," ")</f>
        <v>0</v>
      </c>
      <c r="F47" s="15"/>
      <c r="G47" s="15"/>
      <c r="H47" s="15">
        <v>1</v>
      </c>
      <c r="I47" s="11">
        <f t="shared" si="10"/>
        <v>0</v>
      </c>
      <c r="J47" s="12"/>
      <c r="K47" s="16"/>
      <c r="L47" s="24"/>
      <c r="M47" s="17">
        <f t="shared" si="3"/>
        <v>0</v>
      </c>
      <c r="N47" s="17">
        <f t="shared" si="1"/>
        <v>0</v>
      </c>
      <c r="O47" s="17">
        <v>1</v>
      </c>
      <c r="P47" s="11">
        <f t="shared" si="11"/>
        <v>0</v>
      </c>
      <c r="Q47" s="26" t="str">
        <f t="shared" si="4"/>
        <v xml:space="preserve"> </v>
      </c>
      <c r="R47" s="27">
        <f t="shared" si="9"/>
        <v>0</v>
      </c>
      <c r="AE47" s="55">
        <f t="shared" si="6"/>
        <v>0</v>
      </c>
      <c r="AF47" s="55">
        <f t="shared" si="7"/>
        <v>0</v>
      </c>
      <c r="AG47" s="55">
        <f t="shared" si="8"/>
        <v>0</v>
      </c>
    </row>
    <row r="48" spans="1:33" x14ac:dyDescent="0.2">
      <c r="A48" s="13"/>
      <c r="B48" s="12"/>
      <c r="C48" s="13"/>
      <c r="D48" s="14" t="s">
        <v>41</v>
      </c>
      <c r="E48" s="57">
        <f>IFERROR(VLOOKUP(D48,Data!$C$1:$D$50,2,FALSE)," ")</f>
        <v>0</v>
      </c>
      <c r="F48" s="15"/>
      <c r="G48" s="15"/>
      <c r="H48" s="15">
        <v>1</v>
      </c>
      <c r="I48" s="11">
        <f t="shared" si="10"/>
        <v>0</v>
      </c>
      <c r="J48" s="12"/>
      <c r="K48" s="16"/>
      <c r="L48" s="24"/>
      <c r="M48" s="17">
        <f t="shared" si="3"/>
        <v>0</v>
      </c>
      <c r="N48" s="17">
        <f t="shared" si="1"/>
        <v>0</v>
      </c>
      <c r="O48" s="17">
        <v>1</v>
      </c>
      <c r="P48" s="11">
        <f t="shared" si="11"/>
        <v>0</v>
      </c>
      <c r="Q48" s="26" t="str">
        <f t="shared" si="4"/>
        <v xml:space="preserve"> </v>
      </c>
      <c r="R48" s="27">
        <f t="shared" si="9"/>
        <v>0</v>
      </c>
      <c r="AE48" s="55">
        <f t="shared" si="6"/>
        <v>0</v>
      </c>
      <c r="AF48" s="55">
        <f t="shared" si="7"/>
        <v>0</v>
      </c>
      <c r="AG48" s="55">
        <f t="shared" si="8"/>
        <v>0</v>
      </c>
    </row>
    <row r="49" spans="1:33" x14ac:dyDescent="0.2">
      <c r="A49" s="13"/>
      <c r="B49" s="12"/>
      <c r="C49" s="13"/>
      <c r="D49" s="14" t="s">
        <v>41</v>
      </c>
      <c r="E49" s="57">
        <f>IFERROR(VLOOKUP(D49,Data!$C$1:$D$50,2,FALSE)," ")</f>
        <v>0</v>
      </c>
      <c r="F49" s="15"/>
      <c r="G49" s="15"/>
      <c r="H49" s="15">
        <v>1</v>
      </c>
      <c r="I49" s="11">
        <f t="shared" si="10"/>
        <v>0</v>
      </c>
      <c r="J49" s="12"/>
      <c r="K49" s="16"/>
      <c r="L49" s="24"/>
      <c r="M49" s="17">
        <f t="shared" si="3"/>
        <v>0</v>
      </c>
      <c r="N49" s="17">
        <f t="shared" si="1"/>
        <v>0</v>
      </c>
      <c r="O49" s="17">
        <v>1</v>
      </c>
      <c r="P49" s="11">
        <f t="shared" si="11"/>
        <v>0</v>
      </c>
      <c r="Q49" s="26" t="str">
        <f t="shared" si="4"/>
        <v xml:space="preserve"> </v>
      </c>
      <c r="R49" s="27">
        <f t="shared" si="9"/>
        <v>0</v>
      </c>
      <c r="AE49" s="55">
        <f t="shared" si="6"/>
        <v>0</v>
      </c>
      <c r="AF49" s="55">
        <f t="shared" si="7"/>
        <v>0</v>
      </c>
      <c r="AG49" s="55">
        <f t="shared" si="8"/>
        <v>0</v>
      </c>
    </row>
    <row r="50" spans="1:33" x14ac:dyDescent="0.2">
      <c r="A50" s="13"/>
      <c r="B50" s="12"/>
      <c r="C50" s="13"/>
      <c r="D50" s="14" t="s">
        <v>41</v>
      </c>
      <c r="E50" s="57">
        <f>IFERROR(VLOOKUP(D50,Data!$C$1:$D$50,2,FALSE)," ")</f>
        <v>0</v>
      </c>
      <c r="F50" s="15"/>
      <c r="G50" s="15"/>
      <c r="H50" s="15">
        <v>1</v>
      </c>
      <c r="I50" s="11">
        <f t="shared" si="10"/>
        <v>0</v>
      </c>
      <c r="J50" s="12"/>
      <c r="K50" s="16"/>
      <c r="L50" s="24"/>
      <c r="M50" s="17">
        <f t="shared" si="3"/>
        <v>0</v>
      </c>
      <c r="N50" s="17">
        <f t="shared" si="1"/>
        <v>0</v>
      </c>
      <c r="O50" s="17">
        <v>1</v>
      </c>
      <c r="P50" s="11">
        <f t="shared" si="11"/>
        <v>0</v>
      </c>
      <c r="Q50" s="26" t="str">
        <f t="shared" si="4"/>
        <v xml:space="preserve"> </v>
      </c>
      <c r="R50" s="27">
        <f t="shared" si="9"/>
        <v>0</v>
      </c>
      <c r="AE50" s="55">
        <f t="shared" si="6"/>
        <v>0</v>
      </c>
      <c r="AF50" s="55">
        <f t="shared" si="7"/>
        <v>0</v>
      </c>
      <c r="AG50" s="55">
        <f t="shared" si="8"/>
        <v>0</v>
      </c>
    </row>
    <row r="51" spans="1:33" x14ac:dyDescent="0.2">
      <c r="A51" s="13"/>
      <c r="B51" s="31"/>
      <c r="C51" s="13"/>
      <c r="D51" s="14" t="s">
        <v>41</v>
      </c>
      <c r="E51" s="57">
        <f>IFERROR(VLOOKUP(D51,Data!$C$1:$D$50,2,FALSE)," ")</f>
        <v>0</v>
      </c>
      <c r="F51" s="15"/>
      <c r="G51" s="15"/>
      <c r="H51" s="15">
        <v>1</v>
      </c>
      <c r="I51" s="11">
        <f t="shared" si="10"/>
        <v>0</v>
      </c>
      <c r="J51" s="12"/>
      <c r="K51" s="16"/>
      <c r="L51" s="24"/>
      <c r="M51" s="17">
        <f t="shared" si="3"/>
        <v>0</v>
      </c>
      <c r="N51" s="17">
        <f t="shared" si="1"/>
        <v>0</v>
      </c>
      <c r="O51" s="17">
        <v>1</v>
      </c>
      <c r="P51" s="11">
        <f t="shared" si="11"/>
        <v>0</v>
      </c>
      <c r="Q51" s="26" t="str">
        <f t="shared" si="4"/>
        <v xml:space="preserve"> </v>
      </c>
      <c r="R51" s="27">
        <f t="shared" si="9"/>
        <v>0</v>
      </c>
      <c r="AE51" s="55">
        <f t="shared" si="6"/>
        <v>0</v>
      </c>
      <c r="AF51" s="55">
        <f t="shared" si="7"/>
        <v>0</v>
      </c>
      <c r="AG51" s="55">
        <f t="shared" si="8"/>
        <v>0</v>
      </c>
    </row>
    <row r="52" spans="1:33" x14ac:dyDescent="0.2">
      <c r="A52" s="13"/>
      <c r="B52" s="12"/>
      <c r="C52" s="13"/>
      <c r="D52" s="14" t="s">
        <v>41</v>
      </c>
      <c r="E52" s="57">
        <f>IFERROR(VLOOKUP(D52,Data!$C$1:$D$50,2,FALSE)," ")</f>
        <v>0</v>
      </c>
      <c r="F52" s="15"/>
      <c r="G52" s="15"/>
      <c r="H52" s="15">
        <v>1</v>
      </c>
      <c r="I52" s="11">
        <f t="shared" si="10"/>
        <v>0</v>
      </c>
      <c r="J52" s="12"/>
      <c r="K52" s="16"/>
      <c r="L52" s="24"/>
      <c r="M52" s="17">
        <f t="shared" si="3"/>
        <v>0</v>
      </c>
      <c r="N52" s="17">
        <f t="shared" si="1"/>
        <v>0</v>
      </c>
      <c r="O52" s="17">
        <v>1</v>
      </c>
      <c r="P52" s="11">
        <f t="shared" si="11"/>
        <v>0</v>
      </c>
      <c r="Q52" s="26" t="str">
        <f t="shared" si="4"/>
        <v xml:space="preserve"> </v>
      </c>
      <c r="R52" s="27">
        <f t="shared" si="9"/>
        <v>0</v>
      </c>
      <c r="AE52" s="55">
        <f t="shared" si="6"/>
        <v>0</v>
      </c>
      <c r="AF52" s="55">
        <f t="shared" si="7"/>
        <v>0</v>
      </c>
      <c r="AG52" s="55">
        <f t="shared" si="8"/>
        <v>0</v>
      </c>
    </row>
    <row r="53" spans="1:33" x14ac:dyDescent="0.2">
      <c r="A53" s="13"/>
      <c r="B53" s="12"/>
      <c r="C53" s="13"/>
      <c r="D53" s="14" t="s">
        <v>41</v>
      </c>
      <c r="E53" s="57">
        <f>IFERROR(VLOOKUP(D53,Data!$C$1:$D$50,2,FALSE)," ")</f>
        <v>0</v>
      </c>
      <c r="F53" s="15"/>
      <c r="G53" s="15"/>
      <c r="H53" s="15">
        <v>1</v>
      </c>
      <c r="I53" s="11">
        <f t="shared" si="10"/>
        <v>0</v>
      </c>
      <c r="J53" s="12"/>
      <c r="K53" s="16"/>
      <c r="L53" s="24"/>
      <c r="M53" s="17">
        <f t="shared" si="3"/>
        <v>0</v>
      </c>
      <c r="N53" s="17">
        <f t="shared" si="1"/>
        <v>0</v>
      </c>
      <c r="O53" s="17">
        <v>1</v>
      </c>
      <c r="P53" s="11">
        <f t="shared" si="11"/>
        <v>0</v>
      </c>
      <c r="Q53" s="26" t="str">
        <f t="shared" si="4"/>
        <v xml:space="preserve"> </v>
      </c>
      <c r="R53" s="27">
        <f t="shared" si="9"/>
        <v>0</v>
      </c>
      <c r="AE53" s="55">
        <f t="shared" si="6"/>
        <v>0</v>
      </c>
      <c r="AF53" s="55">
        <f t="shared" si="7"/>
        <v>0</v>
      </c>
      <c r="AG53" s="55">
        <f t="shared" si="8"/>
        <v>0</v>
      </c>
    </row>
    <row r="54" spans="1:33" x14ac:dyDescent="0.2">
      <c r="A54" s="13"/>
      <c r="B54" s="12"/>
      <c r="C54" s="13"/>
      <c r="D54" s="14" t="s">
        <v>41</v>
      </c>
      <c r="E54" s="57">
        <f>IFERROR(VLOOKUP(D54,Data!$C$1:$D$50,2,FALSE)," ")</f>
        <v>0</v>
      </c>
      <c r="F54" s="15"/>
      <c r="G54" s="15"/>
      <c r="H54" s="15">
        <v>1</v>
      </c>
      <c r="I54" s="11">
        <f t="shared" si="10"/>
        <v>0</v>
      </c>
      <c r="J54" s="12"/>
      <c r="K54" s="16"/>
      <c r="L54" s="24"/>
      <c r="M54" s="17">
        <f t="shared" si="3"/>
        <v>0</v>
      </c>
      <c r="N54" s="17">
        <f t="shared" si="1"/>
        <v>0</v>
      </c>
      <c r="O54" s="17">
        <v>1</v>
      </c>
      <c r="P54" s="11">
        <f t="shared" si="11"/>
        <v>0</v>
      </c>
      <c r="Q54" s="26" t="str">
        <f t="shared" si="4"/>
        <v xml:space="preserve"> </v>
      </c>
      <c r="R54" s="27">
        <f t="shared" si="9"/>
        <v>0</v>
      </c>
      <c r="AE54" s="55">
        <f t="shared" si="6"/>
        <v>0</v>
      </c>
      <c r="AF54" s="55">
        <f t="shared" si="7"/>
        <v>0</v>
      </c>
      <c r="AG54" s="55">
        <f t="shared" si="8"/>
        <v>0</v>
      </c>
    </row>
    <row r="55" spans="1:33" x14ac:dyDescent="0.2">
      <c r="A55" s="13"/>
      <c r="B55" s="12"/>
      <c r="C55" s="13"/>
      <c r="D55" s="14" t="s">
        <v>41</v>
      </c>
      <c r="E55" s="57">
        <f>IFERROR(VLOOKUP(D55,Data!$C$1:$D$50,2,FALSE)," ")</f>
        <v>0</v>
      </c>
      <c r="F55" s="15"/>
      <c r="G55" s="15"/>
      <c r="H55" s="15">
        <v>1</v>
      </c>
      <c r="I55" s="11">
        <f t="shared" si="10"/>
        <v>0</v>
      </c>
      <c r="J55" s="12"/>
      <c r="K55" s="16"/>
      <c r="L55" s="24"/>
      <c r="M55" s="17">
        <f t="shared" si="3"/>
        <v>0</v>
      </c>
      <c r="N55" s="17">
        <f t="shared" si="1"/>
        <v>0</v>
      </c>
      <c r="O55" s="17">
        <v>1</v>
      </c>
      <c r="P55" s="11">
        <f t="shared" si="11"/>
        <v>0</v>
      </c>
      <c r="Q55" s="26" t="str">
        <f t="shared" si="4"/>
        <v xml:space="preserve"> </v>
      </c>
      <c r="R55" s="27">
        <f t="shared" si="9"/>
        <v>0</v>
      </c>
      <c r="AE55" s="55">
        <f t="shared" si="6"/>
        <v>0</v>
      </c>
      <c r="AF55" s="55">
        <f t="shared" si="7"/>
        <v>0</v>
      </c>
      <c r="AG55" s="55">
        <f t="shared" si="8"/>
        <v>0</v>
      </c>
    </row>
    <row r="56" spans="1:33" x14ac:dyDescent="0.2">
      <c r="A56" s="13"/>
      <c r="B56" s="12"/>
      <c r="C56" s="13"/>
      <c r="D56" s="14" t="s">
        <v>41</v>
      </c>
      <c r="E56" s="57">
        <f>IFERROR(VLOOKUP(D56,Data!$C$1:$D$50,2,FALSE)," ")</f>
        <v>0</v>
      </c>
      <c r="F56" s="15"/>
      <c r="G56" s="15"/>
      <c r="H56" s="15">
        <v>1</v>
      </c>
      <c r="I56" s="11">
        <f t="shared" si="10"/>
        <v>0</v>
      </c>
      <c r="J56" s="12"/>
      <c r="K56" s="16"/>
      <c r="L56" s="24"/>
      <c r="M56" s="17">
        <f t="shared" si="3"/>
        <v>0</v>
      </c>
      <c r="N56" s="17">
        <f t="shared" si="1"/>
        <v>0</v>
      </c>
      <c r="O56" s="17">
        <v>1</v>
      </c>
      <c r="P56" s="11">
        <f t="shared" si="11"/>
        <v>0</v>
      </c>
      <c r="Q56" s="26" t="str">
        <f t="shared" si="4"/>
        <v xml:space="preserve"> </v>
      </c>
      <c r="R56" s="27">
        <f t="shared" si="9"/>
        <v>0</v>
      </c>
      <c r="AE56" s="55">
        <f t="shared" si="6"/>
        <v>0</v>
      </c>
      <c r="AF56" s="55">
        <f t="shared" si="7"/>
        <v>0</v>
      </c>
      <c r="AG56" s="55">
        <f t="shared" si="8"/>
        <v>0</v>
      </c>
    </row>
    <row r="57" spans="1:33" x14ac:dyDescent="0.2">
      <c r="A57" s="13"/>
      <c r="B57" s="12"/>
      <c r="C57" s="13"/>
      <c r="D57" s="14" t="s">
        <v>41</v>
      </c>
      <c r="E57" s="57">
        <f>IFERROR(VLOOKUP(D57,Data!$C$1:$D$50,2,FALSE)," ")</f>
        <v>0</v>
      </c>
      <c r="F57" s="15"/>
      <c r="G57" s="15"/>
      <c r="H57" s="15">
        <v>1</v>
      </c>
      <c r="I57" s="11">
        <f t="shared" si="10"/>
        <v>0</v>
      </c>
      <c r="J57" s="12"/>
      <c r="K57" s="16"/>
      <c r="L57" s="24"/>
      <c r="M57" s="17">
        <f t="shared" si="3"/>
        <v>0</v>
      </c>
      <c r="N57" s="17">
        <f t="shared" si="1"/>
        <v>0</v>
      </c>
      <c r="O57" s="17">
        <v>1</v>
      </c>
      <c r="P57" s="11">
        <f t="shared" si="11"/>
        <v>0</v>
      </c>
      <c r="Q57" s="26" t="str">
        <f t="shared" si="4"/>
        <v xml:space="preserve"> </v>
      </c>
      <c r="R57" s="27">
        <f t="shared" si="9"/>
        <v>0</v>
      </c>
      <c r="AE57" s="55">
        <f t="shared" si="6"/>
        <v>0</v>
      </c>
      <c r="AF57" s="55">
        <f t="shared" si="7"/>
        <v>0</v>
      </c>
      <c r="AG57" s="55">
        <f t="shared" si="8"/>
        <v>0</v>
      </c>
    </row>
    <row r="58" spans="1:33" x14ac:dyDescent="0.2">
      <c r="A58" s="13"/>
      <c r="B58" s="12"/>
      <c r="C58" s="13"/>
      <c r="D58" s="14" t="s">
        <v>41</v>
      </c>
      <c r="E58" s="57">
        <f>IFERROR(VLOOKUP(D58,Data!$C$1:$D$50,2,FALSE)," ")</f>
        <v>0</v>
      </c>
      <c r="F58" s="15"/>
      <c r="G58" s="15"/>
      <c r="H58" s="15">
        <v>1</v>
      </c>
      <c r="I58" s="11">
        <f t="shared" si="10"/>
        <v>0</v>
      </c>
      <c r="J58" s="12"/>
      <c r="K58" s="16"/>
      <c r="L58" s="24"/>
      <c r="M58" s="17">
        <f t="shared" si="3"/>
        <v>0</v>
      </c>
      <c r="N58" s="17">
        <f t="shared" si="1"/>
        <v>0</v>
      </c>
      <c r="O58" s="17">
        <v>1</v>
      </c>
      <c r="P58" s="11">
        <f t="shared" si="11"/>
        <v>0</v>
      </c>
      <c r="Q58" s="26" t="str">
        <f t="shared" si="4"/>
        <v xml:space="preserve"> </v>
      </c>
      <c r="R58" s="27">
        <f t="shared" si="9"/>
        <v>0</v>
      </c>
      <c r="AE58" s="55">
        <f t="shared" si="6"/>
        <v>0</v>
      </c>
      <c r="AF58" s="55">
        <f t="shared" si="7"/>
        <v>0</v>
      </c>
      <c r="AG58" s="55">
        <f t="shared" si="8"/>
        <v>0</v>
      </c>
    </row>
    <row r="59" spans="1:33" x14ac:dyDescent="0.2">
      <c r="A59" s="13"/>
      <c r="B59" s="12"/>
      <c r="C59" s="13"/>
      <c r="D59" s="14" t="s">
        <v>41</v>
      </c>
      <c r="E59" s="57">
        <f>IFERROR(VLOOKUP(D59,Data!$C$1:$D$50,2,FALSE)," ")</f>
        <v>0</v>
      </c>
      <c r="F59" s="15"/>
      <c r="G59" s="15"/>
      <c r="H59" s="15">
        <v>1</v>
      </c>
      <c r="I59" s="11">
        <f t="shared" si="10"/>
        <v>0</v>
      </c>
      <c r="J59" s="12"/>
      <c r="K59" s="16"/>
      <c r="L59" s="24"/>
      <c r="M59" s="17">
        <f t="shared" si="3"/>
        <v>0</v>
      </c>
      <c r="N59" s="17">
        <f t="shared" si="1"/>
        <v>0</v>
      </c>
      <c r="O59" s="17">
        <v>1</v>
      </c>
      <c r="P59" s="11">
        <f t="shared" si="11"/>
        <v>0</v>
      </c>
      <c r="Q59" s="26" t="str">
        <f t="shared" si="4"/>
        <v xml:space="preserve"> </v>
      </c>
      <c r="R59" s="27">
        <f t="shared" si="9"/>
        <v>0</v>
      </c>
      <c r="AE59" s="55">
        <f t="shared" si="6"/>
        <v>0</v>
      </c>
      <c r="AF59" s="55">
        <f t="shared" si="7"/>
        <v>0</v>
      </c>
      <c r="AG59" s="55">
        <f t="shared" si="8"/>
        <v>0</v>
      </c>
    </row>
    <row r="60" spans="1:33" x14ac:dyDescent="0.2">
      <c r="A60" s="13"/>
      <c r="B60" s="12"/>
      <c r="C60" s="13"/>
      <c r="D60" s="14" t="s">
        <v>41</v>
      </c>
      <c r="E60" s="57">
        <f>IFERROR(VLOOKUP(D60,Data!$C$1:$D$50,2,FALSE)," ")</f>
        <v>0</v>
      </c>
      <c r="F60" s="15"/>
      <c r="G60" s="15"/>
      <c r="H60" s="15">
        <v>1</v>
      </c>
      <c r="I60" s="11">
        <f t="shared" si="10"/>
        <v>0</v>
      </c>
      <c r="J60" s="12"/>
      <c r="K60" s="16"/>
      <c r="L60" s="24"/>
      <c r="M60" s="17">
        <f t="shared" si="3"/>
        <v>0</v>
      </c>
      <c r="N60" s="17">
        <f t="shared" si="1"/>
        <v>0</v>
      </c>
      <c r="O60" s="17">
        <v>1</v>
      </c>
      <c r="P60" s="11">
        <f t="shared" si="11"/>
        <v>0</v>
      </c>
      <c r="Q60" s="26" t="str">
        <f t="shared" si="4"/>
        <v xml:space="preserve"> </v>
      </c>
      <c r="R60" s="27">
        <f t="shared" si="9"/>
        <v>0</v>
      </c>
      <c r="AE60" s="55">
        <f t="shared" si="6"/>
        <v>0</v>
      </c>
      <c r="AF60" s="55">
        <f t="shared" si="7"/>
        <v>0</v>
      </c>
      <c r="AG60" s="55">
        <f t="shared" si="8"/>
        <v>0</v>
      </c>
    </row>
    <row r="61" spans="1:33" x14ac:dyDescent="0.2">
      <c r="A61" s="13"/>
      <c r="B61" s="12"/>
      <c r="C61" s="13"/>
      <c r="D61" s="14" t="s">
        <v>41</v>
      </c>
      <c r="E61" s="57">
        <f>IFERROR(VLOOKUP(D61,Data!$C$1:$D$50,2,FALSE)," ")</f>
        <v>0</v>
      </c>
      <c r="F61" s="15"/>
      <c r="G61" s="15"/>
      <c r="H61" s="15">
        <v>1</v>
      </c>
      <c r="I61" s="11">
        <f t="shared" si="10"/>
        <v>0</v>
      </c>
      <c r="J61" s="12"/>
      <c r="K61" s="16"/>
      <c r="L61" s="24"/>
      <c r="M61" s="17">
        <f t="shared" si="3"/>
        <v>0</v>
      </c>
      <c r="N61" s="17">
        <f t="shared" si="1"/>
        <v>0</v>
      </c>
      <c r="O61" s="17">
        <v>1</v>
      </c>
      <c r="P61" s="11">
        <f t="shared" si="11"/>
        <v>0</v>
      </c>
      <c r="Q61" s="26" t="str">
        <f t="shared" si="4"/>
        <v xml:space="preserve"> </v>
      </c>
      <c r="R61" s="27">
        <f t="shared" si="9"/>
        <v>0</v>
      </c>
      <c r="AE61" s="55">
        <f t="shared" si="6"/>
        <v>0</v>
      </c>
      <c r="AF61" s="55">
        <f t="shared" si="7"/>
        <v>0</v>
      </c>
      <c r="AG61" s="55">
        <f t="shared" si="8"/>
        <v>0</v>
      </c>
    </row>
    <row r="62" spans="1:33" x14ac:dyDescent="0.2">
      <c r="A62" s="13"/>
      <c r="B62" s="12"/>
      <c r="C62" s="13"/>
      <c r="D62" s="14" t="s">
        <v>41</v>
      </c>
      <c r="E62" s="57">
        <f>IFERROR(VLOOKUP(D62,Data!$C$1:$D$50,2,FALSE)," ")</f>
        <v>0</v>
      </c>
      <c r="F62" s="15"/>
      <c r="G62" s="15"/>
      <c r="H62" s="15">
        <v>1</v>
      </c>
      <c r="I62" s="11">
        <f t="shared" si="10"/>
        <v>0</v>
      </c>
      <c r="J62" s="12"/>
      <c r="K62" s="16"/>
      <c r="L62" s="24"/>
      <c r="M62" s="17">
        <f t="shared" si="3"/>
        <v>0</v>
      </c>
      <c r="N62" s="17">
        <f t="shared" si="1"/>
        <v>0</v>
      </c>
      <c r="O62" s="17">
        <v>1</v>
      </c>
      <c r="P62" s="11">
        <f t="shared" si="11"/>
        <v>0</v>
      </c>
      <c r="Q62" s="26" t="str">
        <f t="shared" ref="Q62:Q100" si="12">IFERROR((I62-P62)/I62," ")</f>
        <v xml:space="preserve"> </v>
      </c>
      <c r="R62" s="27">
        <f t="shared" ref="R62:R100" si="13">IFERROR((AE62-AF62)/1000," ")</f>
        <v>0</v>
      </c>
      <c r="AE62" s="55">
        <f t="shared" si="6"/>
        <v>0</v>
      </c>
      <c r="AF62" s="55">
        <f t="shared" si="7"/>
        <v>0</v>
      </c>
      <c r="AG62" s="55">
        <f t="shared" si="8"/>
        <v>0</v>
      </c>
    </row>
    <row r="63" spans="1:33" x14ac:dyDescent="0.2">
      <c r="A63" s="13"/>
      <c r="B63" s="12"/>
      <c r="C63" s="13"/>
      <c r="D63" s="14" t="s">
        <v>41</v>
      </c>
      <c r="E63" s="57">
        <f>IFERROR(VLOOKUP(D63,Data!$C$1:$D$50,2,FALSE)," ")</f>
        <v>0</v>
      </c>
      <c r="F63" s="15"/>
      <c r="G63" s="15"/>
      <c r="H63" s="15">
        <v>1</v>
      </c>
      <c r="I63" s="11">
        <f t="shared" si="10"/>
        <v>0</v>
      </c>
      <c r="J63" s="12"/>
      <c r="K63" s="16"/>
      <c r="L63" s="24"/>
      <c r="M63" s="17">
        <f t="shared" si="3"/>
        <v>0</v>
      </c>
      <c r="N63" s="17">
        <f t="shared" si="1"/>
        <v>0</v>
      </c>
      <c r="O63" s="17">
        <v>1</v>
      </c>
      <c r="P63" s="11">
        <f t="shared" si="11"/>
        <v>0</v>
      </c>
      <c r="Q63" s="26" t="str">
        <f t="shared" si="12"/>
        <v xml:space="preserve"> </v>
      </c>
      <c r="R63" s="27">
        <f t="shared" si="13"/>
        <v>0</v>
      </c>
      <c r="AE63" s="55">
        <f t="shared" si="6"/>
        <v>0</v>
      </c>
      <c r="AF63" s="55">
        <f t="shared" si="7"/>
        <v>0</v>
      </c>
      <c r="AG63" s="55">
        <f t="shared" si="8"/>
        <v>0</v>
      </c>
    </row>
    <row r="64" spans="1:33" x14ac:dyDescent="0.2">
      <c r="A64" s="13"/>
      <c r="B64" s="12"/>
      <c r="C64" s="13"/>
      <c r="D64" s="14" t="s">
        <v>41</v>
      </c>
      <c r="E64" s="57">
        <f>IFERROR(VLOOKUP(D64,Data!$C$1:$D$50,2,FALSE)," ")</f>
        <v>0</v>
      </c>
      <c r="F64" s="15"/>
      <c r="G64" s="15"/>
      <c r="H64" s="15">
        <v>1</v>
      </c>
      <c r="I64" s="11">
        <f t="shared" si="10"/>
        <v>0</v>
      </c>
      <c r="J64" s="12"/>
      <c r="K64" s="16"/>
      <c r="L64" s="24"/>
      <c r="M64" s="17">
        <f t="shared" si="3"/>
        <v>0</v>
      </c>
      <c r="N64" s="17">
        <f t="shared" si="1"/>
        <v>0</v>
      </c>
      <c r="O64" s="17">
        <v>1</v>
      </c>
      <c r="P64" s="11">
        <f t="shared" si="11"/>
        <v>0</v>
      </c>
      <c r="Q64" s="26" t="str">
        <f t="shared" si="12"/>
        <v xml:space="preserve"> </v>
      </c>
      <c r="R64" s="27">
        <f t="shared" si="13"/>
        <v>0</v>
      </c>
      <c r="AE64" s="55">
        <f t="shared" si="6"/>
        <v>0</v>
      </c>
      <c r="AF64" s="55">
        <f t="shared" si="7"/>
        <v>0</v>
      </c>
      <c r="AG64" s="55">
        <f t="shared" si="8"/>
        <v>0</v>
      </c>
    </row>
    <row r="65" spans="1:33" x14ac:dyDescent="0.2">
      <c r="A65" s="13"/>
      <c r="B65" s="12"/>
      <c r="C65" s="13"/>
      <c r="D65" s="14" t="s">
        <v>41</v>
      </c>
      <c r="E65" s="57">
        <f>IFERROR(VLOOKUP(D65,Data!$C$1:$D$50,2,FALSE)," ")</f>
        <v>0</v>
      </c>
      <c r="F65" s="15"/>
      <c r="G65" s="15"/>
      <c r="H65" s="15">
        <v>1</v>
      </c>
      <c r="I65" s="11">
        <f t="shared" si="10"/>
        <v>0</v>
      </c>
      <c r="J65" s="12"/>
      <c r="K65" s="16"/>
      <c r="L65" s="24"/>
      <c r="M65" s="17"/>
      <c r="N65" s="17">
        <f t="shared" si="1"/>
        <v>0</v>
      </c>
      <c r="O65" s="17">
        <v>1</v>
      </c>
      <c r="P65" s="11">
        <f t="shared" si="11"/>
        <v>0</v>
      </c>
      <c r="Q65" s="26" t="str">
        <f t="shared" si="12"/>
        <v xml:space="preserve"> </v>
      </c>
      <c r="R65" s="27">
        <f t="shared" si="13"/>
        <v>0</v>
      </c>
      <c r="AE65" s="55">
        <f t="shared" si="6"/>
        <v>0</v>
      </c>
      <c r="AF65" s="55">
        <f t="shared" si="7"/>
        <v>0</v>
      </c>
      <c r="AG65" s="55">
        <f t="shared" si="8"/>
        <v>0</v>
      </c>
    </row>
    <row r="66" spans="1:33" x14ac:dyDescent="0.2">
      <c r="A66" s="13"/>
      <c r="B66" s="12"/>
      <c r="C66" s="13"/>
      <c r="D66" s="14" t="s">
        <v>41</v>
      </c>
      <c r="E66" s="57">
        <f>IFERROR(VLOOKUP(D66,Data!$C$1:$D$50,2,FALSE)," ")</f>
        <v>0</v>
      </c>
      <c r="F66" s="15"/>
      <c r="G66" s="15"/>
      <c r="H66" s="15">
        <v>1</v>
      </c>
      <c r="I66" s="11">
        <f t="shared" si="10"/>
        <v>0</v>
      </c>
      <c r="J66" s="12"/>
      <c r="K66" s="16"/>
      <c r="L66" s="24"/>
      <c r="M66" s="17">
        <f t="shared" ref="M66:N72" si="14">F66</f>
        <v>0</v>
      </c>
      <c r="N66" s="17">
        <f t="shared" si="1"/>
        <v>0</v>
      </c>
      <c r="O66" s="17">
        <v>1</v>
      </c>
      <c r="P66" s="11">
        <f t="shared" si="11"/>
        <v>0</v>
      </c>
      <c r="Q66" s="26" t="str">
        <f t="shared" si="12"/>
        <v xml:space="preserve"> </v>
      </c>
      <c r="R66" s="27">
        <f t="shared" si="13"/>
        <v>0</v>
      </c>
      <c r="AE66" s="55">
        <f t="shared" si="6"/>
        <v>0</v>
      </c>
      <c r="AF66" s="55">
        <f t="shared" si="7"/>
        <v>0</v>
      </c>
      <c r="AG66" s="55">
        <f t="shared" si="8"/>
        <v>0</v>
      </c>
    </row>
    <row r="67" spans="1:33" x14ac:dyDescent="0.2">
      <c r="A67" s="13"/>
      <c r="B67" s="12"/>
      <c r="C67" s="13"/>
      <c r="D67" s="14" t="s">
        <v>41</v>
      </c>
      <c r="E67" s="57">
        <f>IFERROR(VLOOKUP(D67,Data!$C$1:$D$50,2,FALSE)," ")</f>
        <v>0</v>
      </c>
      <c r="F67" s="15"/>
      <c r="G67" s="15"/>
      <c r="H67" s="15">
        <v>1</v>
      </c>
      <c r="I67" s="11">
        <f t="shared" si="10"/>
        <v>0</v>
      </c>
      <c r="J67" s="12"/>
      <c r="K67" s="16"/>
      <c r="L67" s="24"/>
      <c r="M67" s="17">
        <f t="shared" si="14"/>
        <v>0</v>
      </c>
      <c r="N67" s="17">
        <f t="shared" si="1"/>
        <v>0</v>
      </c>
      <c r="O67" s="17">
        <v>1</v>
      </c>
      <c r="P67" s="11">
        <f t="shared" si="11"/>
        <v>0</v>
      </c>
      <c r="Q67" s="26" t="str">
        <f t="shared" si="12"/>
        <v xml:space="preserve"> </v>
      </c>
      <c r="R67" s="27">
        <f t="shared" si="13"/>
        <v>0</v>
      </c>
      <c r="AE67" s="55">
        <f t="shared" si="6"/>
        <v>0</v>
      </c>
      <c r="AF67" s="55">
        <f t="shared" si="7"/>
        <v>0</v>
      </c>
      <c r="AG67" s="55">
        <f t="shared" si="8"/>
        <v>0</v>
      </c>
    </row>
    <row r="68" spans="1:33" x14ac:dyDescent="0.2">
      <c r="A68" s="13"/>
      <c r="B68" s="12"/>
      <c r="C68" s="13"/>
      <c r="D68" s="14" t="s">
        <v>41</v>
      </c>
      <c r="E68" s="57">
        <f>IFERROR(VLOOKUP(D68,Data!$C$1:$D$50,2,FALSE)," ")</f>
        <v>0</v>
      </c>
      <c r="F68" s="15"/>
      <c r="G68" s="15"/>
      <c r="H68" s="15">
        <v>1</v>
      </c>
      <c r="I68" s="11">
        <f t="shared" si="10"/>
        <v>0</v>
      </c>
      <c r="J68" s="12"/>
      <c r="K68" s="16"/>
      <c r="L68" s="24"/>
      <c r="M68" s="17">
        <f t="shared" si="14"/>
        <v>0</v>
      </c>
      <c r="N68" s="17">
        <f t="shared" si="1"/>
        <v>0</v>
      </c>
      <c r="O68" s="17">
        <v>1</v>
      </c>
      <c r="P68" s="11">
        <f t="shared" si="11"/>
        <v>0</v>
      </c>
      <c r="Q68" s="26" t="str">
        <f t="shared" si="12"/>
        <v xml:space="preserve"> </v>
      </c>
      <c r="R68" s="27">
        <f t="shared" si="13"/>
        <v>0</v>
      </c>
      <c r="AE68" s="55">
        <f t="shared" si="6"/>
        <v>0</v>
      </c>
      <c r="AF68" s="55">
        <f t="shared" si="7"/>
        <v>0</v>
      </c>
      <c r="AG68" s="55">
        <f t="shared" si="8"/>
        <v>0</v>
      </c>
    </row>
    <row r="69" spans="1:33" x14ac:dyDescent="0.2">
      <c r="A69" s="13"/>
      <c r="B69" s="12"/>
      <c r="C69" s="13"/>
      <c r="D69" s="14" t="s">
        <v>41</v>
      </c>
      <c r="E69" s="57">
        <f>IFERROR(VLOOKUP(D69,Data!$C$1:$D$50,2,FALSE)," ")</f>
        <v>0</v>
      </c>
      <c r="F69" s="15"/>
      <c r="G69" s="15"/>
      <c r="H69" s="15">
        <v>1</v>
      </c>
      <c r="I69" s="11">
        <f t="shared" si="10"/>
        <v>0</v>
      </c>
      <c r="J69" s="12"/>
      <c r="K69" s="16"/>
      <c r="L69" s="24"/>
      <c r="M69" s="17">
        <f t="shared" si="14"/>
        <v>0</v>
      </c>
      <c r="N69" s="17">
        <f t="shared" si="1"/>
        <v>0</v>
      </c>
      <c r="O69" s="17">
        <v>1</v>
      </c>
      <c r="P69" s="11">
        <f t="shared" si="11"/>
        <v>0</v>
      </c>
      <c r="Q69" s="26" t="str">
        <f t="shared" si="12"/>
        <v xml:space="preserve"> </v>
      </c>
      <c r="R69" s="27">
        <f t="shared" si="13"/>
        <v>0</v>
      </c>
      <c r="AE69" s="55">
        <f t="shared" si="6"/>
        <v>0</v>
      </c>
      <c r="AF69" s="55">
        <f t="shared" si="7"/>
        <v>0</v>
      </c>
      <c r="AG69" s="55">
        <f t="shared" si="8"/>
        <v>0</v>
      </c>
    </row>
    <row r="70" spans="1:33" x14ac:dyDescent="0.2">
      <c r="A70" s="13"/>
      <c r="B70" s="12"/>
      <c r="C70" s="13"/>
      <c r="D70" s="14" t="s">
        <v>41</v>
      </c>
      <c r="E70" s="57">
        <f>IFERROR(VLOOKUP(D70,Data!$C$1:$D$50,2,FALSE)," ")</f>
        <v>0</v>
      </c>
      <c r="F70" s="15"/>
      <c r="G70" s="15"/>
      <c r="H70" s="15">
        <v>1</v>
      </c>
      <c r="I70" s="11">
        <f t="shared" si="10"/>
        <v>0</v>
      </c>
      <c r="J70" s="12"/>
      <c r="K70" s="16"/>
      <c r="L70" s="24"/>
      <c r="M70" s="17">
        <f t="shared" si="14"/>
        <v>0</v>
      </c>
      <c r="N70" s="17">
        <f t="shared" si="1"/>
        <v>0</v>
      </c>
      <c r="O70" s="17">
        <v>1</v>
      </c>
      <c r="P70" s="11">
        <f t="shared" si="11"/>
        <v>0</v>
      </c>
      <c r="Q70" s="26" t="str">
        <f t="shared" si="12"/>
        <v xml:space="preserve"> </v>
      </c>
      <c r="R70" s="27">
        <f t="shared" si="13"/>
        <v>0</v>
      </c>
      <c r="AE70" s="55">
        <f t="shared" si="6"/>
        <v>0</v>
      </c>
      <c r="AF70" s="55">
        <f t="shared" si="7"/>
        <v>0</v>
      </c>
      <c r="AG70" s="55">
        <f t="shared" si="8"/>
        <v>0</v>
      </c>
    </row>
    <row r="71" spans="1:33" x14ac:dyDescent="0.2">
      <c r="A71" s="13"/>
      <c r="B71" s="12"/>
      <c r="C71" s="13"/>
      <c r="D71" s="14" t="s">
        <v>41</v>
      </c>
      <c r="E71" s="57">
        <f>IFERROR(VLOOKUP(D71,Data!$C$1:$D$50,2,FALSE)," ")</f>
        <v>0</v>
      </c>
      <c r="F71" s="15"/>
      <c r="G71" s="15"/>
      <c r="H71" s="15">
        <v>1</v>
      </c>
      <c r="I71" s="11">
        <f t="shared" si="10"/>
        <v>0</v>
      </c>
      <c r="J71" s="12"/>
      <c r="K71" s="16"/>
      <c r="L71" s="24"/>
      <c r="M71" s="17">
        <f t="shared" si="14"/>
        <v>0</v>
      </c>
      <c r="N71" s="17">
        <f t="shared" si="1"/>
        <v>0</v>
      </c>
      <c r="O71" s="17">
        <v>1</v>
      </c>
      <c r="P71" s="11">
        <f t="shared" si="11"/>
        <v>0</v>
      </c>
      <c r="Q71" s="26" t="str">
        <f t="shared" si="12"/>
        <v xml:space="preserve"> </v>
      </c>
      <c r="R71" s="27">
        <f t="shared" si="13"/>
        <v>0</v>
      </c>
      <c r="AE71" s="55">
        <f t="shared" si="6"/>
        <v>0</v>
      </c>
      <c r="AF71" s="55">
        <f t="shared" si="7"/>
        <v>0</v>
      </c>
      <c r="AG71" s="55">
        <f t="shared" si="8"/>
        <v>0</v>
      </c>
    </row>
    <row r="72" spans="1:33" x14ac:dyDescent="0.2">
      <c r="A72" s="13"/>
      <c r="B72" s="12"/>
      <c r="C72" s="13"/>
      <c r="D72" s="14" t="s">
        <v>41</v>
      </c>
      <c r="E72" s="57">
        <f>IFERROR(VLOOKUP(D72,Data!$C$1:$D$50,2,FALSE)," ")</f>
        <v>0</v>
      </c>
      <c r="F72" s="15"/>
      <c r="G72" s="15"/>
      <c r="H72" s="15">
        <v>1</v>
      </c>
      <c r="I72" s="11">
        <f t="shared" ref="I72:I103" si="15">IFERROR(C72*E72*F72*G72*H72," ")</f>
        <v>0</v>
      </c>
      <c r="J72" s="12"/>
      <c r="K72" s="16"/>
      <c r="L72" s="24"/>
      <c r="M72" s="17">
        <f t="shared" si="14"/>
        <v>0</v>
      </c>
      <c r="N72" s="17">
        <f t="shared" si="14"/>
        <v>0</v>
      </c>
      <c r="O72" s="17">
        <v>1</v>
      </c>
      <c r="P72" s="11">
        <f t="shared" ref="P72:P103" si="16">IFERROR(C72*L72*M72*N72*O72," ")</f>
        <v>0</v>
      </c>
      <c r="Q72" s="26" t="str">
        <f t="shared" si="12"/>
        <v xml:space="preserve"> </v>
      </c>
      <c r="R72" s="27">
        <f t="shared" si="13"/>
        <v>0</v>
      </c>
      <c r="AE72" s="55">
        <f t="shared" si="6"/>
        <v>0</v>
      </c>
      <c r="AF72" s="55">
        <f t="shared" si="7"/>
        <v>0</v>
      </c>
      <c r="AG72" s="55">
        <f t="shared" si="8"/>
        <v>0</v>
      </c>
    </row>
    <row r="73" spans="1:33" x14ac:dyDescent="0.2">
      <c r="A73" s="13"/>
      <c r="B73" s="12"/>
      <c r="C73" s="13"/>
      <c r="D73" s="14" t="s">
        <v>41</v>
      </c>
      <c r="E73" s="57">
        <f>IFERROR(VLOOKUP(D73,Data!$C$1:$D$50,2,FALSE)," ")</f>
        <v>0</v>
      </c>
      <c r="F73" s="15"/>
      <c r="G73" s="15"/>
      <c r="H73" s="15">
        <v>1</v>
      </c>
      <c r="I73" s="11">
        <f t="shared" si="15"/>
        <v>0</v>
      </c>
      <c r="J73" s="12"/>
      <c r="K73" s="16"/>
      <c r="L73" s="24"/>
      <c r="M73" s="17">
        <f t="shared" ref="M73:N136" si="17">F73</f>
        <v>0</v>
      </c>
      <c r="N73" s="17">
        <f t="shared" si="17"/>
        <v>0</v>
      </c>
      <c r="O73" s="17">
        <v>1</v>
      </c>
      <c r="P73" s="11">
        <f t="shared" si="16"/>
        <v>0</v>
      </c>
      <c r="Q73" s="26" t="str">
        <f t="shared" si="12"/>
        <v xml:space="preserve"> </v>
      </c>
      <c r="R73" s="27">
        <f t="shared" si="13"/>
        <v>0</v>
      </c>
      <c r="AE73" s="55">
        <f t="shared" ref="AE73:AE136" si="18">IFERROR((I73*$K$3*$K$4)/1000,"0")</f>
        <v>0</v>
      </c>
      <c r="AF73" s="55">
        <f t="shared" ref="AF73:AF136" si="19">IFERROR((P73*$K$3*$K$4)/1000,"0")</f>
        <v>0</v>
      </c>
      <c r="AG73" s="55">
        <f t="shared" ref="AG73:AG136" si="20">AE73-AF73</f>
        <v>0</v>
      </c>
    </row>
    <row r="74" spans="1:33" x14ac:dyDescent="0.2">
      <c r="A74" s="13"/>
      <c r="B74" s="12"/>
      <c r="C74" s="13"/>
      <c r="D74" s="14" t="s">
        <v>41</v>
      </c>
      <c r="E74" s="57">
        <f>IFERROR(VLOOKUP(D74,Data!$C$1:$D$50,2,FALSE)," ")</f>
        <v>0</v>
      </c>
      <c r="F74" s="15"/>
      <c r="G74" s="15"/>
      <c r="H74" s="15">
        <v>1</v>
      </c>
      <c r="I74" s="11">
        <f t="shared" si="15"/>
        <v>0</v>
      </c>
      <c r="J74" s="12"/>
      <c r="K74" s="16"/>
      <c r="L74" s="24"/>
      <c r="M74" s="17">
        <f t="shared" si="17"/>
        <v>0</v>
      </c>
      <c r="N74" s="17">
        <f t="shared" si="17"/>
        <v>0</v>
      </c>
      <c r="O74" s="17">
        <v>1</v>
      </c>
      <c r="P74" s="11">
        <f t="shared" si="16"/>
        <v>0</v>
      </c>
      <c r="Q74" s="26" t="str">
        <f t="shared" si="12"/>
        <v xml:space="preserve"> </v>
      </c>
      <c r="R74" s="27">
        <f t="shared" si="13"/>
        <v>0</v>
      </c>
      <c r="AE74" s="55">
        <f t="shared" si="18"/>
        <v>0</v>
      </c>
      <c r="AF74" s="55">
        <f t="shared" si="19"/>
        <v>0</v>
      </c>
      <c r="AG74" s="55">
        <f t="shared" si="20"/>
        <v>0</v>
      </c>
    </row>
    <row r="75" spans="1:33" x14ac:dyDescent="0.2">
      <c r="A75" s="13"/>
      <c r="B75" s="12"/>
      <c r="C75" s="13"/>
      <c r="D75" s="14" t="s">
        <v>41</v>
      </c>
      <c r="E75" s="57">
        <f>IFERROR(VLOOKUP(D75,Data!$C$1:$D$50,2,FALSE)," ")</f>
        <v>0</v>
      </c>
      <c r="F75" s="15"/>
      <c r="G75" s="15"/>
      <c r="H75" s="15">
        <v>1</v>
      </c>
      <c r="I75" s="11">
        <f t="shared" si="15"/>
        <v>0</v>
      </c>
      <c r="J75" s="12"/>
      <c r="K75" s="16"/>
      <c r="L75" s="24"/>
      <c r="M75" s="17">
        <f t="shared" si="17"/>
        <v>0</v>
      </c>
      <c r="N75" s="17">
        <f t="shared" si="17"/>
        <v>0</v>
      </c>
      <c r="O75" s="17">
        <v>1</v>
      </c>
      <c r="P75" s="11">
        <f t="shared" si="16"/>
        <v>0</v>
      </c>
      <c r="Q75" s="26" t="str">
        <f t="shared" si="12"/>
        <v xml:space="preserve"> </v>
      </c>
      <c r="R75" s="27">
        <f t="shared" si="13"/>
        <v>0</v>
      </c>
      <c r="AE75" s="55">
        <f t="shared" si="18"/>
        <v>0</v>
      </c>
      <c r="AF75" s="55">
        <f t="shared" si="19"/>
        <v>0</v>
      </c>
      <c r="AG75" s="55">
        <f t="shared" si="20"/>
        <v>0</v>
      </c>
    </row>
    <row r="76" spans="1:33" x14ac:dyDescent="0.2">
      <c r="A76" s="13"/>
      <c r="B76" s="12"/>
      <c r="C76" s="13"/>
      <c r="D76" s="14" t="s">
        <v>41</v>
      </c>
      <c r="E76" s="57">
        <f>IFERROR(VLOOKUP(D76,Data!$C$1:$D$50,2,FALSE)," ")</f>
        <v>0</v>
      </c>
      <c r="F76" s="15"/>
      <c r="G76" s="15"/>
      <c r="H76" s="15">
        <v>1</v>
      </c>
      <c r="I76" s="11">
        <f t="shared" si="15"/>
        <v>0</v>
      </c>
      <c r="J76" s="12"/>
      <c r="K76" s="16"/>
      <c r="L76" s="24"/>
      <c r="M76" s="17">
        <f t="shared" si="17"/>
        <v>0</v>
      </c>
      <c r="N76" s="17">
        <f t="shared" si="17"/>
        <v>0</v>
      </c>
      <c r="O76" s="17">
        <v>1</v>
      </c>
      <c r="P76" s="11">
        <f t="shared" si="16"/>
        <v>0</v>
      </c>
      <c r="Q76" s="26" t="str">
        <f t="shared" si="12"/>
        <v xml:space="preserve"> </v>
      </c>
      <c r="R76" s="27">
        <f t="shared" si="13"/>
        <v>0</v>
      </c>
      <c r="AE76" s="55">
        <f t="shared" si="18"/>
        <v>0</v>
      </c>
      <c r="AF76" s="55">
        <f t="shared" si="19"/>
        <v>0</v>
      </c>
      <c r="AG76" s="55">
        <f t="shared" si="20"/>
        <v>0</v>
      </c>
    </row>
    <row r="77" spans="1:33" x14ac:dyDescent="0.2">
      <c r="A77" s="13"/>
      <c r="B77" s="12"/>
      <c r="C77" s="13"/>
      <c r="D77" s="14" t="s">
        <v>41</v>
      </c>
      <c r="E77" s="57">
        <f>IFERROR(VLOOKUP(D77,Data!$C$1:$D$50,2,FALSE)," ")</f>
        <v>0</v>
      </c>
      <c r="F77" s="15"/>
      <c r="G77" s="15"/>
      <c r="H77" s="15">
        <v>1</v>
      </c>
      <c r="I77" s="11">
        <f t="shared" si="15"/>
        <v>0</v>
      </c>
      <c r="J77" s="12"/>
      <c r="K77" s="16"/>
      <c r="L77" s="24"/>
      <c r="M77" s="17">
        <f t="shared" si="17"/>
        <v>0</v>
      </c>
      <c r="N77" s="17">
        <f t="shared" si="17"/>
        <v>0</v>
      </c>
      <c r="O77" s="17">
        <v>1</v>
      </c>
      <c r="P77" s="11">
        <f t="shared" si="16"/>
        <v>0</v>
      </c>
      <c r="Q77" s="26" t="str">
        <f t="shared" si="12"/>
        <v xml:space="preserve"> </v>
      </c>
      <c r="R77" s="27">
        <f t="shared" si="13"/>
        <v>0</v>
      </c>
      <c r="AE77" s="55">
        <f t="shared" si="18"/>
        <v>0</v>
      </c>
      <c r="AF77" s="55">
        <f t="shared" si="19"/>
        <v>0</v>
      </c>
      <c r="AG77" s="55">
        <f t="shared" si="20"/>
        <v>0</v>
      </c>
    </row>
    <row r="78" spans="1:33" x14ac:dyDescent="0.2">
      <c r="A78" s="13"/>
      <c r="B78" s="12"/>
      <c r="C78" s="13"/>
      <c r="D78" s="14" t="s">
        <v>41</v>
      </c>
      <c r="E78" s="57">
        <f>IFERROR(VLOOKUP(D78,Data!$C$1:$D$50,2,FALSE)," ")</f>
        <v>0</v>
      </c>
      <c r="F78" s="15"/>
      <c r="G78" s="15"/>
      <c r="H78" s="15">
        <v>1</v>
      </c>
      <c r="I78" s="11">
        <f t="shared" si="15"/>
        <v>0</v>
      </c>
      <c r="J78" s="12"/>
      <c r="K78" s="16"/>
      <c r="L78" s="24"/>
      <c r="M78" s="17">
        <f t="shared" si="17"/>
        <v>0</v>
      </c>
      <c r="N78" s="17">
        <f t="shared" si="17"/>
        <v>0</v>
      </c>
      <c r="O78" s="17">
        <v>1</v>
      </c>
      <c r="P78" s="11">
        <f t="shared" si="16"/>
        <v>0</v>
      </c>
      <c r="Q78" s="26" t="str">
        <f t="shared" si="12"/>
        <v xml:space="preserve"> </v>
      </c>
      <c r="R78" s="27">
        <f t="shared" si="13"/>
        <v>0</v>
      </c>
      <c r="AE78" s="55">
        <f t="shared" si="18"/>
        <v>0</v>
      </c>
      <c r="AF78" s="55">
        <f t="shared" si="19"/>
        <v>0</v>
      </c>
      <c r="AG78" s="55">
        <f t="shared" si="20"/>
        <v>0</v>
      </c>
    </row>
    <row r="79" spans="1:33" x14ac:dyDescent="0.2">
      <c r="A79" s="13"/>
      <c r="B79" s="12"/>
      <c r="C79" s="13"/>
      <c r="D79" s="14" t="s">
        <v>41</v>
      </c>
      <c r="E79" s="57">
        <f>IFERROR(VLOOKUP(D79,Data!$C$1:$D$50,2,FALSE)," ")</f>
        <v>0</v>
      </c>
      <c r="F79" s="15"/>
      <c r="G79" s="15"/>
      <c r="H79" s="15">
        <v>1</v>
      </c>
      <c r="I79" s="11">
        <f t="shared" si="15"/>
        <v>0</v>
      </c>
      <c r="J79" s="12"/>
      <c r="K79" s="16"/>
      <c r="L79" s="24"/>
      <c r="M79" s="17"/>
      <c r="N79" s="17">
        <f t="shared" si="17"/>
        <v>0</v>
      </c>
      <c r="O79" s="17">
        <v>1</v>
      </c>
      <c r="P79" s="11">
        <f t="shared" si="16"/>
        <v>0</v>
      </c>
      <c r="Q79" s="26" t="str">
        <f t="shared" si="12"/>
        <v xml:space="preserve"> </v>
      </c>
      <c r="R79" s="27">
        <f t="shared" si="13"/>
        <v>0</v>
      </c>
      <c r="AE79" s="55">
        <f t="shared" si="18"/>
        <v>0</v>
      </c>
      <c r="AF79" s="55">
        <f t="shared" si="19"/>
        <v>0</v>
      </c>
      <c r="AG79" s="55">
        <f t="shared" si="20"/>
        <v>0</v>
      </c>
    </row>
    <row r="80" spans="1:33" x14ac:dyDescent="0.2">
      <c r="A80" s="13"/>
      <c r="B80" s="12"/>
      <c r="C80" s="13"/>
      <c r="D80" s="14" t="s">
        <v>41</v>
      </c>
      <c r="E80" s="57">
        <f>IFERROR(VLOOKUP(D80,Data!$C$1:$D$50,2,FALSE)," ")</f>
        <v>0</v>
      </c>
      <c r="F80" s="15"/>
      <c r="G80" s="15"/>
      <c r="H80" s="15">
        <v>1</v>
      </c>
      <c r="I80" s="11">
        <f t="shared" si="15"/>
        <v>0</v>
      </c>
      <c r="J80" s="12"/>
      <c r="K80" s="16"/>
      <c r="L80" s="24"/>
      <c r="M80" s="17">
        <f t="shared" si="17"/>
        <v>0</v>
      </c>
      <c r="N80" s="17">
        <f t="shared" si="17"/>
        <v>0</v>
      </c>
      <c r="O80" s="17">
        <v>1</v>
      </c>
      <c r="P80" s="11">
        <f t="shared" si="16"/>
        <v>0</v>
      </c>
      <c r="Q80" s="26" t="str">
        <f t="shared" si="12"/>
        <v xml:space="preserve"> </v>
      </c>
      <c r="R80" s="27">
        <f t="shared" si="13"/>
        <v>0</v>
      </c>
      <c r="AE80" s="55">
        <f t="shared" si="18"/>
        <v>0</v>
      </c>
      <c r="AF80" s="55">
        <f t="shared" si="19"/>
        <v>0</v>
      </c>
      <c r="AG80" s="55">
        <f t="shared" si="20"/>
        <v>0</v>
      </c>
    </row>
    <row r="81" spans="1:33" x14ac:dyDescent="0.2">
      <c r="A81" s="13"/>
      <c r="B81" s="12"/>
      <c r="C81" s="13"/>
      <c r="D81" s="14" t="s">
        <v>41</v>
      </c>
      <c r="E81" s="57">
        <f>IFERROR(VLOOKUP(D81,Data!$C$1:$D$50,2,FALSE)," ")</f>
        <v>0</v>
      </c>
      <c r="F81" s="15"/>
      <c r="G81" s="15"/>
      <c r="H81" s="15">
        <v>1</v>
      </c>
      <c r="I81" s="11">
        <f t="shared" si="15"/>
        <v>0</v>
      </c>
      <c r="J81" s="12"/>
      <c r="K81" s="16"/>
      <c r="L81" s="24"/>
      <c r="M81" s="17">
        <f t="shared" si="17"/>
        <v>0</v>
      </c>
      <c r="N81" s="17">
        <f t="shared" si="17"/>
        <v>0</v>
      </c>
      <c r="O81" s="17">
        <v>1</v>
      </c>
      <c r="P81" s="11">
        <f t="shared" si="16"/>
        <v>0</v>
      </c>
      <c r="Q81" s="26" t="str">
        <f t="shared" si="12"/>
        <v xml:space="preserve"> </v>
      </c>
      <c r="R81" s="27">
        <f t="shared" si="13"/>
        <v>0</v>
      </c>
      <c r="AE81" s="55">
        <f t="shared" si="18"/>
        <v>0</v>
      </c>
      <c r="AF81" s="55">
        <f t="shared" si="19"/>
        <v>0</v>
      </c>
      <c r="AG81" s="55">
        <f t="shared" si="20"/>
        <v>0</v>
      </c>
    </row>
    <row r="82" spans="1:33" x14ac:dyDescent="0.2">
      <c r="A82" s="13"/>
      <c r="B82" s="12"/>
      <c r="C82" s="13"/>
      <c r="D82" s="14" t="s">
        <v>41</v>
      </c>
      <c r="E82" s="57">
        <f>IFERROR(VLOOKUP(D82,Data!$C$1:$D$50,2,FALSE)," ")</f>
        <v>0</v>
      </c>
      <c r="F82" s="15"/>
      <c r="G82" s="15"/>
      <c r="H82" s="15">
        <v>1</v>
      </c>
      <c r="I82" s="11">
        <f t="shared" si="15"/>
        <v>0</v>
      </c>
      <c r="J82" s="12"/>
      <c r="K82" s="16"/>
      <c r="L82" s="24"/>
      <c r="M82" s="17">
        <f t="shared" si="17"/>
        <v>0</v>
      </c>
      <c r="N82" s="17">
        <f t="shared" si="17"/>
        <v>0</v>
      </c>
      <c r="O82" s="17">
        <v>1</v>
      </c>
      <c r="P82" s="11">
        <f t="shared" si="16"/>
        <v>0</v>
      </c>
      <c r="Q82" s="26" t="str">
        <f t="shared" si="12"/>
        <v xml:space="preserve"> </v>
      </c>
      <c r="R82" s="27">
        <f t="shared" si="13"/>
        <v>0</v>
      </c>
      <c r="AE82" s="55">
        <f t="shared" si="18"/>
        <v>0</v>
      </c>
      <c r="AF82" s="55">
        <f t="shared" si="19"/>
        <v>0</v>
      </c>
      <c r="AG82" s="55">
        <f t="shared" si="20"/>
        <v>0</v>
      </c>
    </row>
    <row r="83" spans="1:33" x14ac:dyDescent="0.2">
      <c r="A83" s="13"/>
      <c r="B83" s="12"/>
      <c r="C83" s="13"/>
      <c r="D83" s="14" t="s">
        <v>41</v>
      </c>
      <c r="E83" s="57">
        <f>IFERROR(VLOOKUP(D83,Data!$C$1:$D$50,2,FALSE)," ")</f>
        <v>0</v>
      </c>
      <c r="F83" s="15"/>
      <c r="G83" s="15"/>
      <c r="H83" s="15">
        <v>1</v>
      </c>
      <c r="I83" s="11">
        <f t="shared" si="15"/>
        <v>0</v>
      </c>
      <c r="J83" s="12"/>
      <c r="K83" s="16"/>
      <c r="L83" s="24"/>
      <c r="M83" s="17">
        <f t="shared" si="17"/>
        <v>0</v>
      </c>
      <c r="N83" s="17">
        <f t="shared" si="17"/>
        <v>0</v>
      </c>
      <c r="O83" s="17">
        <v>1</v>
      </c>
      <c r="P83" s="11">
        <f t="shared" si="16"/>
        <v>0</v>
      </c>
      <c r="Q83" s="26" t="str">
        <f t="shared" si="12"/>
        <v xml:space="preserve"> </v>
      </c>
      <c r="R83" s="27">
        <f t="shared" si="13"/>
        <v>0</v>
      </c>
      <c r="AE83" s="55">
        <f t="shared" si="18"/>
        <v>0</v>
      </c>
      <c r="AF83" s="55">
        <f t="shared" si="19"/>
        <v>0</v>
      </c>
      <c r="AG83" s="55">
        <f t="shared" si="20"/>
        <v>0</v>
      </c>
    </row>
    <row r="84" spans="1:33" x14ac:dyDescent="0.2">
      <c r="A84" s="13"/>
      <c r="B84" s="12"/>
      <c r="C84" s="13"/>
      <c r="D84" s="14" t="s">
        <v>41</v>
      </c>
      <c r="E84" s="57">
        <f>IFERROR(VLOOKUP(D84,Data!$C$1:$D$50,2,FALSE)," ")</f>
        <v>0</v>
      </c>
      <c r="F84" s="15"/>
      <c r="G84" s="15"/>
      <c r="H84" s="15">
        <v>1</v>
      </c>
      <c r="I84" s="11">
        <f t="shared" si="15"/>
        <v>0</v>
      </c>
      <c r="J84" s="12"/>
      <c r="K84" s="16"/>
      <c r="L84" s="24"/>
      <c r="M84" s="17">
        <f t="shared" si="17"/>
        <v>0</v>
      </c>
      <c r="N84" s="17">
        <f t="shared" si="17"/>
        <v>0</v>
      </c>
      <c r="O84" s="17">
        <v>1</v>
      </c>
      <c r="P84" s="11">
        <f t="shared" si="16"/>
        <v>0</v>
      </c>
      <c r="Q84" s="26" t="str">
        <f t="shared" si="12"/>
        <v xml:space="preserve"> </v>
      </c>
      <c r="R84" s="27">
        <f t="shared" si="13"/>
        <v>0</v>
      </c>
      <c r="AE84" s="55">
        <f t="shared" si="18"/>
        <v>0</v>
      </c>
      <c r="AF84" s="55">
        <f t="shared" si="19"/>
        <v>0</v>
      </c>
      <c r="AG84" s="55">
        <f t="shared" si="20"/>
        <v>0</v>
      </c>
    </row>
    <row r="85" spans="1:33" x14ac:dyDescent="0.2">
      <c r="A85" s="13"/>
      <c r="B85" s="12"/>
      <c r="C85" s="13"/>
      <c r="D85" s="14" t="s">
        <v>41</v>
      </c>
      <c r="E85" s="57">
        <f>IFERROR(VLOOKUP(D85,Data!$C$1:$D$50,2,FALSE)," ")</f>
        <v>0</v>
      </c>
      <c r="F85" s="15"/>
      <c r="G85" s="15"/>
      <c r="H85" s="15">
        <v>1</v>
      </c>
      <c r="I85" s="11">
        <f t="shared" si="15"/>
        <v>0</v>
      </c>
      <c r="J85" s="12"/>
      <c r="K85" s="16"/>
      <c r="L85" s="24"/>
      <c r="M85" s="17">
        <f t="shared" si="17"/>
        <v>0</v>
      </c>
      <c r="N85" s="17">
        <f t="shared" si="17"/>
        <v>0</v>
      </c>
      <c r="O85" s="17">
        <v>1</v>
      </c>
      <c r="P85" s="11">
        <f t="shared" si="16"/>
        <v>0</v>
      </c>
      <c r="Q85" s="26" t="str">
        <f t="shared" si="12"/>
        <v xml:space="preserve"> </v>
      </c>
      <c r="R85" s="27">
        <f t="shared" si="13"/>
        <v>0</v>
      </c>
      <c r="AE85" s="55">
        <f t="shared" si="18"/>
        <v>0</v>
      </c>
      <c r="AF85" s="55">
        <f t="shared" si="19"/>
        <v>0</v>
      </c>
      <c r="AG85" s="55">
        <f t="shared" si="20"/>
        <v>0</v>
      </c>
    </row>
    <row r="86" spans="1:33" x14ac:dyDescent="0.2">
      <c r="A86" s="13"/>
      <c r="B86" s="12"/>
      <c r="C86" s="13"/>
      <c r="D86" s="14" t="s">
        <v>41</v>
      </c>
      <c r="E86" s="57">
        <f>IFERROR(VLOOKUP(D86,Data!$C$1:$D$50,2,FALSE)," ")</f>
        <v>0</v>
      </c>
      <c r="F86" s="15"/>
      <c r="G86" s="15"/>
      <c r="H86" s="15">
        <v>1</v>
      </c>
      <c r="I86" s="11">
        <f t="shared" si="15"/>
        <v>0</v>
      </c>
      <c r="J86" s="12"/>
      <c r="K86" s="16"/>
      <c r="L86" s="24"/>
      <c r="M86" s="17">
        <f t="shared" si="17"/>
        <v>0</v>
      </c>
      <c r="N86" s="17">
        <f t="shared" si="17"/>
        <v>0</v>
      </c>
      <c r="O86" s="17">
        <v>1</v>
      </c>
      <c r="P86" s="11">
        <f t="shared" si="16"/>
        <v>0</v>
      </c>
      <c r="Q86" s="26" t="str">
        <f t="shared" si="12"/>
        <v xml:space="preserve"> </v>
      </c>
      <c r="R86" s="27">
        <f t="shared" si="13"/>
        <v>0</v>
      </c>
      <c r="AE86" s="55">
        <f t="shared" si="18"/>
        <v>0</v>
      </c>
      <c r="AF86" s="55">
        <f t="shared" si="19"/>
        <v>0</v>
      </c>
      <c r="AG86" s="55">
        <f t="shared" si="20"/>
        <v>0</v>
      </c>
    </row>
    <row r="87" spans="1:33" x14ac:dyDescent="0.2">
      <c r="A87" s="13"/>
      <c r="B87" s="12"/>
      <c r="C87" s="13"/>
      <c r="D87" s="14" t="s">
        <v>41</v>
      </c>
      <c r="E87" s="57">
        <f>IFERROR(VLOOKUP(D87,Data!$C$1:$D$50,2,FALSE)," ")</f>
        <v>0</v>
      </c>
      <c r="F87" s="15"/>
      <c r="G87" s="15"/>
      <c r="H87" s="15">
        <v>1</v>
      </c>
      <c r="I87" s="11">
        <f t="shared" si="15"/>
        <v>0</v>
      </c>
      <c r="J87" s="12"/>
      <c r="K87" s="16"/>
      <c r="L87" s="24"/>
      <c r="M87" s="17">
        <f t="shared" si="17"/>
        <v>0</v>
      </c>
      <c r="N87" s="17">
        <f t="shared" si="17"/>
        <v>0</v>
      </c>
      <c r="O87" s="17">
        <v>1</v>
      </c>
      <c r="P87" s="11">
        <f t="shared" si="16"/>
        <v>0</v>
      </c>
      <c r="Q87" s="26" t="str">
        <f t="shared" si="12"/>
        <v xml:space="preserve"> </v>
      </c>
      <c r="R87" s="27">
        <f t="shared" si="13"/>
        <v>0</v>
      </c>
      <c r="AE87" s="55">
        <f t="shared" si="18"/>
        <v>0</v>
      </c>
      <c r="AF87" s="55">
        <f t="shared" si="19"/>
        <v>0</v>
      </c>
      <c r="AG87" s="55">
        <f t="shared" si="20"/>
        <v>0</v>
      </c>
    </row>
    <row r="88" spans="1:33" x14ac:dyDescent="0.2">
      <c r="A88" s="13"/>
      <c r="B88" s="12"/>
      <c r="C88" s="13"/>
      <c r="D88" s="14" t="s">
        <v>41</v>
      </c>
      <c r="E88" s="57">
        <f>IFERROR(VLOOKUP(D88,Data!$C$1:$D$50,2,FALSE)," ")</f>
        <v>0</v>
      </c>
      <c r="F88" s="15"/>
      <c r="G88" s="15"/>
      <c r="H88" s="15">
        <v>1</v>
      </c>
      <c r="I88" s="11">
        <f t="shared" si="15"/>
        <v>0</v>
      </c>
      <c r="J88" s="12"/>
      <c r="K88" s="16"/>
      <c r="L88" s="24"/>
      <c r="M88" s="17">
        <f t="shared" si="17"/>
        <v>0</v>
      </c>
      <c r="N88" s="17">
        <f t="shared" si="17"/>
        <v>0</v>
      </c>
      <c r="O88" s="17">
        <v>1</v>
      </c>
      <c r="P88" s="11">
        <f t="shared" si="16"/>
        <v>0</v>
      </c>
      <c r="Q88" s="26" t="str">
        <f t="shared" si="12"/>
        <v xml:space="preserve"> </v>
      </c>
      <c r="R88" s="27">
        <f t="shared" si="13"/>
        <v>0</v>
      </c>
      <c r="AE88" s="55">
        <f t="shared" si="18"/>
        <v>0</v>
      </c>
      <c r="AF88" s="55">
        <f t="shared" si="19"/>
        <v>0</v>
      </c>
      <c r="AG88" s="55">
        <f t="shared" si="20"/>
        <v>0</v>
      </c>
    </row>
    <row r="89" spans="1:33" x14ac:dyDescent="0.2">
      <c r="A89" s="13"/>
      <c r="B89" s="12"/>
      <c r="C89" s="13"/>
      <c r="D89" s="14" t="s">
        <v>41</v>
      </c>
      <c r="E89" s="57">
        <f>IFERROR(VLOOKUP(D89,Data!$C$1:$D$50,2,FALSE)," ")</f>
        <v>0</v>
      </c>
      <c r="F89" s="15"/>
      <c r="G89" s="15"/>
      <c r="H89" s="15">
        <v>1</v>
      </c>
      <c r="I89" s="11">
        <f t="shared" si="15"/>
        <v>0</v>
      </c>
      <c r="J89" s="12"/>
      <c r="K89" s="16"/>
      <c r="L89" s="24"/>
      <c r="M89" s="17">
        <f t="shared" si="17"/>
        <v>0</v>
      </c>
      <c r="N89" s="17">
        <f t="shared" si="17"/>
        <v>0</v>
      </c>
      <c r="O89" s="17">
        <v>1</v>
      </c>
      <c r="P89" s="11">
        <f t="shared" si="16"/>
        <v>0</v>
      </c>
      <c r="Q89" s="26" t="str">
        <f t="shared" si="12"/>
        <v xml:space="preserve"> </v>
      </c>
      <c r="R89" s="27">
        <f t="shared" si="13"/>
        <v>0</v>
      </c>
      <c r="AE89" s="55">
        <f t="shared" si="18"/>
        <v>0</v>
      </c>
      <c r="AF89" s="55">
        <f t="shared" si="19"/>
        <v>0</v>
      </c>
      <c r="AG89" s="55">
        <f t="shared" si="20"/>
        <v>0</v>
      </c>
    </row>
    <row r="90" spans="1:33" x14ac:dyDescent="0.2">
      <c r="A90" s="13"/>
      <c r="B90" s="12"/>
      <c r="C90" s="13"/>
      <c r="D90" s="14" t="s">
        <v>41</v>
      </c>
      <c r="E90" s="57">
        <f>IFERROR(VLOOKUP(D90,Data!$C$1:$D$50,2,FALSE)," ")</f>
        <v>0</v>
      </c>
      <c r="F90" s="15"/>
      <c r="G90" s="15"/>
      <c r="H90" s="15">
        <v>1</v>
      </c>
      <c r="I90" s="11">
        <f t="shared" si="15"/>
        <v>0</v>
      </c>
      <c r="J90" s="12"/>
      <c r="K90" s="16"/>
      <c r="L90" s="24"/>
      <c r="M90" s="17">
        <f t="shared" si="17"/>
        <v>0</v>
      </c>
      <c r="N90" s="17">
        <f t="shared" si="17"/>
        <v>0</v>
      </c>
      <c r="O90" s="17">
        <v>1</v>
      </c>
      <c r="P90" s="11">
        <f t="shared" si="16"/>
        <v>0</v>
      </c>
      <c r="Q90" s="26" t="str">
        <f t="shared" si="12"/>
        <v xml:space="preserve"> </v>
      </c>
      <c r="R90" s="27">
        <f t="shared" si="13"/>
        <v>0</v>
      </c>
      <c r="AE90" s="55">
        <f t="shared" si="18"/>
        <v>0</v>
      </c>
      <c r="AF90" s="55">
        <f t="shared" si="19"/>
        <v>0</v>
      </c>
      <c r="AG90" s="55">
        <f t="shared" si="20"/>
        <v>0</v>
      </c>
    </row>
    <row r="91" spans="1:33" x14ac:dyDescent="0.2">
      <c r="A91" s="13"/>
      <c r="B91" s="12"/>
      <c r="C91" s="13"/>
      <c r="D91" s="14" t="s">
        <v>41</v>
      </c>
      <c r="E91" s="57">
        <f>IFERROR(VLOOKUP(D91,Data!$C$1:$D$50,2,FALSE)," ")</f>
        <v>0</v>
      </c>
      <c r="F91" s="15"/>
      <c r="G91" s="15"/>
      <c r="H91" s="15">
        <v>1</v>
      </c>
      <c r="I91" s="11">
        <f t="shared" si="15"/>
        <v>0</v>
      </c>
      <c r="J91" s="12"/>
      <c r="K91" s="16"/>
      <c r="L91" s="24"/>
      <c r="M91" s="17">
        <f t="shared" si="17"/>
        <v>0</v>
      </c>
      <c r="N91" s="17">
        <f t="shared" si="17"/>
        <v>0</v>
      </c>
      <c r="O91" s="17">
        <v>1</v>
      </c>
      <c r="P91" s="11">
        <f t="shared" si="16"/>
        <v>0</v>
      </c>
      <c r="Q91" s="26" t="str">
        <f t="shared" si="12"/>
        <v xml:space="preserve"> </v>
      </c>
      <c r="R91" s="27">
        <f t="shared" si="13"/>
        <v>0</v>
      </c>
      <c r="AE91" s="55">
        <f t="shared" si="18"/>
        <v>0</v>
      </c>
      <c r="AF91" s="55">
        <f t="shared" si="19"/>
        <v>0</v>
      </c>
      <c r="AG91" s="55">
        <f t="shared" si="20"/>
        <v>0</v>
      </c>
    </row>
    <row r="92" spans="1:33" x14ac:dyDescent="0.2">
      <c r="A92" s="13"/>
      <c r="B92" s="31"/>
      <c r="C92" s="13"/>
      <c r="D92" s="14" t="s">
        <v>41</v>
      </c>
      <c r="E92" s="57">
        <f>IFERROR(VLOOKUP(D92,Data!$C$1:$D$50,2,FALSE)," ")</f>
        <v>0</v>
      </c>
      <c r="F92" s="15"/>
      <c r="G92" s="15"/>
      <c r="H92" s="15">
        <v>1</v>
      </c>
      <c r="I92" s="11">
        <f t="shared" si="15"/>
        <v>0</v>
      </c>
      <c r="J92" s="12"/>
      <c r="K92" s="16"/>
      <c r="L92" s="24"/>
      <c r="M92" s="17">
        <f t="shared" si="17"/>
        <v>0</v>
      </c>
      <c r="N92" s="17">
        <f t="shared" si="17"/>
        <v>0</v>
      </c>
      <c r="O92" s="17">
        <v>1</v>
      </c>
      <c r="P92" s="11">
        <f t="shared" si="16"/>
        <v>0</v>
      </c>
      <c r="Q92" s="26" t="str">
        <f t="shared" si="12"/>
        <v xml:space="preserve"> </v>
      </c>
      <c r="R92" s="27">
        <f t="shared" si="13"/>
        <v>0</v>
      </c>
      <c r="AE92" s="55">
        <f t="shared" si="18"/>
        <v>0</v>
      </c>
      <c r="AF92" s="55">
        <f t="shared" si="19"/>
        <v>0</v>
      </c>
      <c r="AG92" s="55">
        <f t="shared" si="20"/>
        <v>0</v>
      </c>
    </row>
    <row r="93" spans="1:33" x14ac:dyDescent="0.2">
      <c r="A93" s="13"/>
      <c r="B93" s="12"/>
      <c r="C93" s="13"/>
      <c r="D93" s="14" t="s">
        <v>41</v>
      </c>
      <c r="E93" s="57">
        <f>IFERROR(VLOOKUP(D93,Data!$C$1:$D$50,2,FALSE)," ")</f>
        <v>0</v>
      </c>
      <c r="F93" s="15"/>
      <c r="G93" s="15"/>
      <c r="H93" s="15">
        <v>1</v>
      </c>
      <c r="I93" s="11">
        <f t="shared" si="15"/>
        <v>0</v>
      </c>
      <c r="J93" s="12"/>
      <c r="K93" s="16"/>
      <c r="L93" s="24"/>
      <c r="M93" s="17">
        <f t="shared" si="17"/>
        <v>0</v>
      </c>
      <c r="N93" s="17">
        <f t="shared" si="17"/>
        <v>0</v>
      </c>
      <c r="O93" s="17">
        <v>1</v>
      </c>
      <c r="P93" s="11">
        <f t="shared" si="16"/>
        <v>0</v>
      </c>
      <c r="Q93" s="26" t="str">
        <f t="shared" si="12"/>
        <v xml:space="preserve"> </v>
      </c>
      <c r="R93" s="27">
        <f t="shared" si="13"/>
        <v>0</v>
      </c>
      <c r="AE93" s="55">
        <f t="shared" si="18"/>
        <v>0</v>
      </c>
      <c r="AF93" s="55">
        <f t="shared" si="19"/>
        <v>0</v>
      </c>
      <c r="AG93" s="55">
        <f t="shared" si="20"/>
        <v>0</v>
      </c>
    </row>
    <row r="94" spans="1:33" x14ac:dyDescent="0.2">
      <c r="A94" s="13"/>
      <c r="B94" s="12"/>
      <c r="C94" s="13"/>
      <c r="D94" s="14" t="s">
        <v>41</v>
      </c>
      <c r="E94" s="57">
        <f>IFERROR(VLOOKUP(D94,Data!$C$1:$D$50,2,FALSE)," ")</f>
        <v>0</v>
      </c>
      <c r="F94" s="15"/>
      <c r="G94" s="15"/>
      <c r="H94" s="15">
        <v>1</v>
      </c>
      <c r="I94" s="11">
        <f t="shared" si="15"/>
        <v>0</v>
      </c>
      <c r="J94" s="12"/>
      <c r="K94" s="16"/>
      <c r="L94" s="24"/>
      <c r="M94" s="17">
        <f t="shared" si="17"/>
        <v>0</v>
      </c>
      <c r="N94" s="17">
        <f t="shared" si="17"/>
        <v>0</v>
      </c>
      <c r="O94" s="17">
        <v>1</v>
      </c>
      <c r="P94" s="11">
        <f t="shared" si="16"/>
        <v>0</v>
      </c>
      <c r="Q94" s="26" t="str">
        <f t="shared" si="12"/>
        <v xml:space="preserve"> </v>
      </c>
      <c r="R94" s="27">
        <f t="shared" si="13"/>
        <v>0</v>
      </c>
      <c r="AE94" s="55">
        <f t="shared" si="18"/>
        <v>0</v>
      </c>
      <c r="AF94" s="55">
        <f t="shared" si="19"/>
        <v>0</v>
      </c>
      <c r="AG94" s="55">
        <f t="shared" si="20"/>
        <v>0</v>
      </c>
    </row>
    <row r="95" spans="1:33" x14ac:dyDescent="0.2">
      <c r="A95" s="13"/>
      <c r="B95" s="12"/>
      <c r="C95" s="13"/>
      <c r="D95" s="14" t="s">
        <v>41</v>
      </c>
      <c r="E95" s="57">
        <f>IFERROR(VLOOKUP(D95,Data!$C$1:$D$50,2,FALSE)," ")</f>
        <v>0</v>
      </c>
      <c r="F95" s="15"/>
      <c r="G95" s="15"/>
      <c r="H95" s="15">
        <v>1</v>
      </c>
      <c r="I95" s="11">
        <f t="shared" si="15"/>
        <v>0</v>
      </c>
      <c r="J95" s="12"/>
      <c r="K95" s="16"/>
      <c r="L95" s="24"/>
      <c r="M95" s="17">
        <f t="shared" si="17"/>
        <v>0</v>
      </c>
      <c r="N95" s="17">
        <f t="shared" si="17"/>
        <v>0</v>
      </c>
      <c r="O95" s="17">
        <v>1</v>
      </c>
      <c r="P95" s="11">
        <f t="shared" si="16"/>
        <v>0</v>
      </c>
      <c r="Q95" s="26" t="str">
        <f t="shared" si="12"/>
        <v xml:space="preserve"> </v>
      </c>
      <c r="R95" s="27">
        <f t="shared" si="13"/>
        <v>0</v>
      </c>
      <c r="AE95" s="55">
        <f t="shared" si="18"/>
        <v>0</v>
      </c>
      <c r="AF95" s="55">
        <f t="shared" si="19"/>
        <v>0</v>
      </c>
      <c r="AG95" s="55">
        <f t="shared" si="20"/>
        <v>0</v>
      </c>
    </row>
    <row r="96" spans="1:33" x14ac:dyDescent="0.2">
      <c r="A96" s="13"/>
      <c r="B96" s="12"/>
      <c r="C96" s="13"/>
      <c r="D96" s="14" t="s">
        <v>41</v>
      </c>
      <c r="E96" s="57">
        <f>IFERROR(VLOOKUP(D96,Data!$C$1:$D$50,2,FALSE)," ")</f>
        <v>0</v>
      </c>
      <c r="F96" s="15"/>
      <c r="G96" s="15"/>
      <c r="H96" s="15">
        <v>1</v>
      </c>
      <c r="I96" s="11">
        <f t="shared" si="15"/>
        <v>0</v>
      </c>
      <c r="J96" s="12"/>
      <c r="K96" s="16"/>
      <c r="L96" s="24"/>
      <c r="M96" s="17">
        <f t="shared" si="17"/>
        <v>0</v>
      </c>
      <c r="N96" s="17">
        <f t="shared" si="17"/>
        <v>0</v>
      </c>
      <c r="O96" s="17">
        <v>1</v>
      </c>
      <c r="P96" s="11">
        <f t="shared" si="16"/>
        <v>0</v>
      </c>
      <c r="Q96" s="26" t="str">
        <f t="shared" si="12"/>
        <v xml:space="preserve"> </v>
      </c>
      <c r="R96" s="27">
        <f t="shared" si="13"/>
        <v>0</v>
      </c>
      <c r="AE96" s="55">
        <f t="shared" si="18"/>
        <v>0</v>
      </c>
      <c r="AF96" s="55">
        <f t="shared" si="19"/>
        <v>0</v>
      </c>
      <c r="AG96" s="55">
        <f t="shared" si="20"/>
        <v>0</v>
      </c>
    </row>
    <row r="97" spans="1:33" x14ac:dyDescent="0.2">
      <c r="A97" s="13"/>
      <c r="B97" s="12"/>
      <c r="C97" s="13"/>
      <c r="D97" s="14" t="s">
        <v>41</v>
      </c>
      <c r="E97" s="57">
        <f>IFERROR(VLOOKUP(D97,Data!$C$1:$D$50,2,FALSE)," ")</f>
        <v>0</v>
      </c>
      <c r="F97" s="15"/>
      <c r="G97" s="15"/>
      <c r="H97" s="15">
        <v>1</v>
      </c>
      <c r="I97" s="11">
        <f t="shared" si="15"/>
        <v>0</v>
      </c>
      <c r="J97" s="12"/>
      <c r="K97" s="16"/>
      <c r="L97" s="24"/>
      <c r="M97" s="17">
        <f t="shared" si="17"/>
        <v>0</v>
      </c>
      <c r="N97" s="17">
        <f t="shared" si="17"/>
        <v>0</v>
      </c>
      <c r="O97" s="17">
        <v>1</v>
      </c>
      <c r="P97" s="11">
        <f t="shared" si="16"/>
        <v>0</v>
      </c>
      <c r="Q97" s="26" t="str">
        <f t="shared" si="12"/>
        <v xml:space="preserve"> </v>
      </c>
      <c r="R97" s="27">
        <f t="shared" si="13"/>
        <v>0</v>
      </c>
      <c r="AE97" s="55">
        <f t="shared" si="18"/>
        <v>0</v>
      </c>
      <c r="AF97" s="55">
        <f t="shared" si="19"/>
        <v>0</v>
      </c>
      <c r="AG97" s="55">
        <f t="shared" si="20"/>
        <v>0</v>
      </c>
    </row>
    <row r="98" spans="1:33" x14ac:dyDescent="0.2">
      <c r="A98" s="13"/>
      <c r="B98" s="12"/>
      <c r="C98" s="13"/>
      <c r="D98" s="14" t="s">
        <v>41</v>
      </c>
      <c r="E98" s="57">
        <f>IFERROR(VLOOKUP(D98,Data!$C$1:$D$50,2,FALSE)," ")</f>
        <v>0</v>
      </c>
      <c r="F98" s="15"/>
      <c r="G98" s="15"/>
      <c r="H98" s="15">
        <v>1</v>
      </c>
      <c r="I98" s="11">
        <f t="shared" si="15"/>
        <v>0</v>
      </c>
      <c r="J98" s="12"/>
      <c r="K98" s="16"/>
      <c r="L98" s="24"/>
      <c r="M98" s="17">
        <f t="shared" si="17"/>
        <v>0</v>
      </c>
      <c r="N98" s="17">
        <f t="shared" si="17"/>
        <v>0</v>
      </c>
      <c r="O98" s="17">
        <v>1</v>
      </c>
      <c r="P98" s="11">
        <f t="shared" si="16"/>
        <v>0</v>
      </c>
      <c r="Q98" s="26" t="str">
        <f t="shared" si="12"/>
        <v xml:space="preserve"> </v>
      </c>
      <c r="R98" s="27">
        <f t="shared" si="13"/>
        <v>0</v>
      </c>
      <c r="AE98" s="55">
        <f t="shared" si="18"/>
        <v>0</v>
      </c>
      <c r="AF98" s="55">
        <f t="shared" si="19"/>
        <v>0</v>
      </c>
      <c r="AG98" s="55">
        <f t="shared" si="20"/>
        <v>0</v>
      </c>
    </row>
    <row r="99" spans="1:33" x14ac:dyDescent="0.2">
      <c r="A99" s="13"/>
      <c r="B99" s="12"/>
      <c r="C99" s="13"/>
      <c r="D99" s="14" t="s">
        <v>41</v>
      </c>
      <c r="E99" s="57">
        <f>IFERROR(VLOOKUP(D99,Data!$C$1:$D$50,2,FALSE)," ")</f>
        <v>0</v>
      </c>
      <c r="F99" s="15"/>
      <c r="G99" s="15"/>
      <c r="H99" s="15">
        <v>1</v>
      </c>
      <c r="I99" s="11">
        <f t="shared" si="15"/>
        <v>0</v>
      </c>
      <c r="J99" s="12"/>
      <c r="K99" s="16"/>
      <c r="L99" s="24"/>
      <c r="M99" s="17">
        <f t="shared" si="17"/>
        <v>0</v>
      </c>
      <c r="N99" s="17">
        <f t="shared" si="17"/>
        <v>0</v>
      </c>
      <c r="O99" s="17">
        <v>1</v>
      </c>
      <c r="P99" s="11">
        <f t="shared" si="16"/>
        <v>0</v>
      </c>
      <c r="Q99" s="26" t="str">
        <f t="shared" si="12"/>
        <v xml:space="preserve"> </v>
      </c>
      <c r="R99" s="27">
        <f t="shared" si="13"/>
        <v>0</v>
      </c>
      <c r="AE99" s="55">
        <f t="shared" si="18"/>
        <v>0</v>
      </c>
      <c r="AF99" s="55">
        <f t="shared" si="19"/>
        <v>0</v>
      </c>
      <c r="AG99" s="55">
        <f t="shared" si="20"/>
        <v>0</v>
      </c>
    </row>
    <row r="100" spans="1:33" x14ac:dyDescent="0.2">
      <c r="A100" s="13"/>
      <c r="B100" s="12"/>
      <c r="C100" s="13"/>
      <c r="D100" s="14" t="s">
        <v>41</v>
      </c>
      <c r="E100" s="57">
        <f>IFERROR(VLOOKUP(D100,Data!$C$1:$D$50,2,FALSE)," ")</f>
        <v>0</v>
      </c>
      <c r="F100" s="15"/>
      <c r="G100" s="15"/>
      <c r="H100" s="15">
        <v>1</v>
      </c>
      <c r="I100" s="11">
        <f t="shared" si="15"/>
        <v>0</v>
      </c>
      <c r="J100" s="12"/>
      <c r="K100" s="16"/>
      <c r="L100" s="24"/>
      <c r="M100" s="17">
        <f t="shared" si="17"/>
        <v>0</v>
      </c>
      <c r="N100" s="17">
        <f t="shared" si="17"/>
        <v>0</v>
      </c>
      <c r="O100" s="17">
        <v>1</v>
      </c>
      <c r="P100" s="11">
        <f t="shared" si="16"/>
        <v>0</v>
      </c>
      <c r="Q100" s="26" t="str">
        <f t="shared" si="12"/>
        <v xml:space="preserve"> </v>
      </c>
      <c r="R100" s="27">
        <f t="shared" si="13"/>
        <v>0</v>
      </c>
      <c r="AE100" s="55">
        <f t="shared" si="18"/>
        <v>0</v>
      </c>
      <c r="AF100" s="55">
        <f t="shared" si="19"/>
        <v>0</v>
      </c>
      <c r="AG100" s="55">
        <f t="shared" si="20"/>
        <v>0</v>
      </c>
    </row>
    <row r="101" spans="1:33" x14ac:dyDescent="0.2">
      <c r="A101" s="13"/>
      <c r="B101" s="12"/>
      <c r="C101" s="13"/>
      <c r="D101" s="14" t="s">
        <v>41</v>
      </c>
      <c r="E101" s="57">
        <f>IFERROR(VLOOKUP(D101,Data!$C$1:$D$50,2,FALSE)," ")</f>
        <v>0</v>
      </c>
      <c r="F101" s="15"/>
      <c r="G101" s="15"/>
      <c r="H101" s="15">
        <v>1</v>
      </c>
      <c r="I101" s="11">
        <f t="shared" si="15"/>
        <v>0</v>
      </c>
      <c r="J101" s="12"/>
      <c r="K101" s="16"/>
      <c r="L101" s="24"/>
      <c r="M101" s="17">
        <f t="shared" si="17"/>
        <v>0</v>
      </c>
      <c r="N101" s="17">
        <f t="shared" si="17"/>
        <v>0</v>
      </c>
      <c r="O101" s="17">
        <v>1</v>
      </c>
      <c r="P101" s="11">
        <f t="shared" si="16"/>
        <v>0</v>
      </c>
      <c r="Q101" s="26" t="str">
        <f t="shared" ref="Q101:Q164" si="21">IFERROR((I101-P101)/I101," ")</f>
        <v xml:space="preserve"> </v>
      </c>
      <c r="R101" s="27">
        <f t="shared" ref="R101:R164" si="22">IFERROR((AE101-AF101)/1000," ")</f>
        <v>0</v>
      </c>
      <c r="AE101" s="55">
        <f t="shared" si="18"/>
        <v>0</v>
      </c>
      <c r="AF101" s="55">
        <f t="shared" si="19"/>
        <v>0</v>
      </c>
      <c r="AG101" s="55">
        <f t="shared" si="20"/>
        <v>0</v>
      </c>
    </row>
    <row r="102" spans="1:33" x14ac:dyDescent="0.2">
      <c r="A102" s="13"/>
      <c r="B102" s="12"/>
      <c r="C102" s="13"/>
      <c r="D102" s="14" t="s">
        <v>41</v>
      </c>
      <c r="E102" s="57">
        <f>IFERROR(VLOOKUP(D102,Data!$C$1:$D$50,2,FALSE)," ")</f>
        <v>0</v>
      </c>
      <c r="F102" s="15"/>
      <c r="G102" s="15"/>
      <c r="H102" s="15">
        <v>1</v>
      </c>
      <c r="I102" s="11">
        <f t="shared" si="15"/>
        <v>0</v>
      </c>
      <c r="J102" s="12"/>
      <c r="K102" s="16"/>
      <c r="L102" s="24"/>
      <c r="M102" s="17">
        <f t="shared" si="17"/>
        <v>0</v>
      </c>
      <c r="N102" s="17">
        <f t="shared" si="17"/>
        <v>0</v>
      </c>
      <c r="O102" s="17">
        <v>1</v>
      </c>
      <c r="P102" s="11">
        <f t="shared" si="16"/>
        <v>0</v>
      </c>
      <c r="Q102" s="26" t="str">
        <f t="shared" si="21"/>
        <v xml:space="preserve"> </v>
      </c>
      <c r="R102" s="27">
        <f t="shared" si="22"/>
        <v>0</v>
      </c>
      <c r="AE102" s="55">
        <f t="shared" si="18"/>
        <v>0</v>
      </c>
      <c r="AF102" s="55">
        <f t="shared" si="19"/>
        <v>0</v>
      </c>
      <c r="AG102" s="55">
        <f t="shared" si="20"/>
        <v>0</v>
      </c>
    </row>
    <row r="103" spans="1:33" x14ac:dyDescent="0.2">
      <c r="A103" s="13"/>
      <c r="B103" s="12"/>
      <c r="C103" s="13"/>
      <c r="D103" s="14" t="s">
        <v>41</v>
      </c>
      <c r="E103" s="57">
        <f>IFERROR(VLOOKUP(D103,Data!$C$1:$D$50,2,FALSE)," ")</f>
        <v>0</v>
      </c>
      <c r="F103" s="15"/>
      <c r="G103" s="15"/>
      <c r="H103" s="15">
        <v>1</v>
      </c>
      <c r="I103" s="11">
        <f t="shared" si="15"/>
        <v>0</v>
      </c>
      <c r="J103" s="12"/>
      <c r="K103" s="16"/>
      <c r="L103" s="24"/>
      <c r="M103" s="17">
        <f t="shared" si="17"/>
        <v>0</v>
      </c>
      <c r="N103" s="17">
        <f t="shared" si="17"/>
        <v>0</v>
      </c>
      <c r="O103" s="17">
        <v>1</v>
      </c>
      <c r="P103" s="11">
        <f t="shared" si="16"/>
        <v>0</v>
      </c>
      <c r="Q103" s="26" t="str">
        <f t="shared" si="21"/>
        <v xml:space="preserve"> </v>
      </c>
      <c r="R103" s="27">
        <f t="shared" si="22"/>
        <v>0</v>
      </c>
      <c r="AE103" s="55">
        <f t="shared" si="18"/>
        <v>0</v>
      </c>
      <c r="AF103" s="55">
        <f t="shared" si="19"/>
        <v>0</v>
      </c>
      <c r="AG103" s="55">
        <f t="shared" si="20"/>
        <v>0</v>
      </c>
    </row>
    <row r="104" spans="1:33" x14ac:dyDescent="0.2">
      <c r="A104" s="13"/>
      <c r="B104" s="12"/>
      <c r="C104" s="13"/>
      <c r="D104" s="14" t="s">
        <v>41</v>
      </c>
      <c r="E104" s="57">
        <f>IFERROR(VLOOKUP(D104,Data!$C$1:$D$50,2,FALSE)," ")</f>
        <v>0</v>
      </c>
      <c r="F104" s="15"/>
      <c r="G104" s="15"/>
      <c r="H104" s="15">
        <v>1</v>
      </c>
      <c r="I104" s="11">
        <f t="shared" ref="I104:I135" si="23">IFERROR(C104*E104*F104*G104*H104," ")</f>
        <v>0</v>
      </c>
      <c r="J104" s="12"/>
      <c r="K104" s="16"/>
      <c r="L104" s="24"/>
      <c r="M104" s="17">
        <f t="shared" si="17"/>
        <v>0</v>
      </c>
      <c r="N104" s="17">
        <f t="shared" si="17"/>
        <v>0</v>
      </c>
      <c r="O104" s="17">
        <v>1</v>
      </c>
      <c r="P104" s="11">
        <f t="shared" ref="P104:P135" si="24">IFERROR(C104*L104*M104*N104*O104," ")</f>
        <v>0</v>
      </c>
      <c r="Q104" s="26" t="str">
        <f t="shared" si="21"/>
        <v xml:space="preserve"> </v>
      </c>
      <c r="R104" s="27">
        <f t="shared" si="22"/>
        <v>0</v>
      </c>
      <c r="AE104" s="55">
        <f t="shared" si="18"/>
        <v>0</v>
      </c>
      <c r="AF104" s="55">
        <f t="shared" si="19"/>
        <v>0</v>
      </c>
      <c r="AG104" s="55">
        <f t="shared" si="20"/>
        <v>0</v>
      </c>
    </row>
    <row r="105" spans="1:33" x14ac:dyDescent="0.2">
      <c r="A105" s="13"/>
      <c r="B105" s="12"/>
      <c r="C105" s="13"/>
      <c r="D105" s="14" t="s">
        <v>41</v>
      </c>
      <c r="E105" s="57">
        <f>IFERROR(VLOOKUP(D105,Data!$C$1:$D$50,2,FALSE)," ")</f>
        <v>0</v>
      </c>
      <c r="F105" s="15"/>
      <c r="G105" s="15"/>
      <c r="H105" s="15">
        <v>1</v>
      </c>
      <c r="I105" s="11">
        <f t="shared" si="23"/>
        <v>0</v>
      </c>
      <c r="J105" s="12"/>
      <c r="K105" s="16"/>
      <c r="L105" s="24"/>
      <c r="M105" s="17">
        <f t="shared" si="17"/>
        <v>0</v>
      </c>
      <c r="N105" s="17">
        <f t="shared" si="17"/>
        <v>0</v>
      </c>
      <c r="O105" s="17">
        <v>1</v>
      </c>
      <c r="P105" s="11">
        <f t="shared" si="24"/>
        <v>0</v>
      </c>
      <c r="Q105" s="26" t="str">
        <f t="shared" si="21"/>
        <v xml:space="preserve"> </v>
      </c>
      <c r="R105" s="27">
        <f t="shared" si="22"/>
        <v>0</v>
      </c>
      <c r="AE105" s="55">
        <f t="shared" si="18"/>
        <v>0</v>
      </c>
      <c r="AF105" s="55">
        <f t="shared" si="19"/>
        <v>0</v>
      </c>
      <c r="AG105" s="55">
        <f t="shared" si="20"/>
        <v>0</v>
      </c>
    </row>
    <row r="106" spans="1:33" x14ac:dyDescent="0.2">
      <c r="A106" s="13"/>
      <c r="B106" s="12"/>
      <c r="C106" s="13"/>
      <c r="D106" s="14" t="s">
        <v>41</v>
      </c>
      <c r="E106" s="57">
        <f>IFERROR(VLOOKUP(D106,Data!$C$1:$D$50,2,FALSE)," ")</f>
        <v>0</v>
      </c>
      <c r="F106" s="15"/>
      <c r="G106" s="15"/>
      <c r="H106" s="15">
        <v>1</v>
      </c>
      <c r="I106" s="11">
        <f t="shared" si="23"/>
        <v>0</v>
      </c>
      <c r="J106" s="12"/>
      <c r="K106" s="16"/>
      <c r="L106" s="24"/>
      <c r="M106" s="17">
        <f t="shared" si="17"/>
        <v>0</v>
      </c>
      <c r="N106" s="17">
        <f t="shared" si="17"/>
        <v>0</v>
      </c>
      <c r="O106" s="17">
        <v>1</v>
      </c>
      <c r="P106" s="11">
        <f t="shared" si="24"/>
        <v>0</v>
      </c>
      <c r="Q106" s="26" t="str">
        <f t="shared" si="21"/>
        <v xml:space="preserve"> </v>
      </c>
      <c r="R106" s="27">
        <f t="shared" si="22"/>
        <v>0</v>
      </c>
      <c r="AE106" s="55">
        <f t="shared" si="18"/>
        <v>0</v>
      </c>
      <c r="AF106" s="55">
        <f t="shared" si="19"/>
        <v>0</v>
      </c>
      <c r="AG106" s="55">
        <f t="shared" si="20"/>
        <v>0</v>
      </c>
    </row>
    <row r="107" spans="1:33" x14ac:dyDescent="0.2">
      <c r="A107" s="13"/>
      <c r="B107" s="12"/>
      <c r="C107" s="13"/>
      <c r="D107" s="14" t="s">
        <v>41</v>
      </c>
      <c r="E107" s="57">
        <f>IFERROR(VLOOKUP(D107,Data!$C$1:$D$50,2,FALSE)," ")</f>
        <v>0</v>
      </c>
      <c r="F107" s="15"/>
      <c r="G107" s="15"/>
      <c r="H107" s="15">
        <v>1</v>
      </c>
      <c r="I107" s="11">
        <f t="shared" si="23"/>
        <v>0</v>
      </c>
      <c r="J107" s="12"/>
      <c r="K107" s="16"/>
      <c r="L107" s="24"/>
      <c r="M107" s="17">
        <f t="shared" si="17"/>
        <v>0</v>
      </c>
      <c r="N107" s="17">
        <f t="shared" si="17"/>
        <v>0</v>
      </c>
      <c r="O107" s="17">
        <v>1</v>
      </c>
      <c r="P107" s="11">
        <f t="shared" si="24"/>
        <v>0</v>
      </c>
      <c r="Q107" s="26" t="str">
        <f t="shared" si="21"/>
        <v xml:space="preserve"> </v>
      </c>
      <c r="R107" s="27">
        <f t="shared" si="22"/>
        <v>0</v>
      </c>
      <c r="AE107" s="55">
        <f t="shared" si="18"/>
        <v>0</v>
      </c>
      <c r="AF107" s="55">
        <f t="shared" si="19"/>
        <v>0</v>
      </c>
      <c r="AG107" s="55">
        <f t="shared" si="20"/>
        <v>0</v>
      </c>
    </row>
    <row r="108" spans="1:33" x14ac:dyDescent="0.2">
      <c r="A108" s="13"/>
      <c r="B108" s="12"/>
      <c r="C108" s="13"/>
      <c r="D108" s="14" t="s">
        <v>41</v>
      </c>
      <c r="E108" s="57">
        <f>IFERROR(VLOOKUP(D108,Data!$C$1:$D$50,2,FALSE)," ")</f>
        <v>0</v>
      </c>
      <c r="F108" s="15"/>
      <c r="G108" s="15"/>
      <c r="H108" s="15">
        <v>1</v>
      </c>
      <c r="I108" s="11">
        <f t="shared" si="23"/>
        <v>0</v>
      </c>
      <c r="J108" s="12"/>
      <c r="K108" s="16"/>
      <c r="L108" s="24"/>
      <c r="M108" s="17">
        <f t="shared" si="17"/>
        <v>0</v>
      </c>
      <c r="N108" s="17">
        <f t="shared" si="17"/>
        <v>0</v>
      </c>
      <c r="O108" s="17">
        <v>1</v>
      </c>
      <c r="P108" s="11">
        <f t="shared" si="24"/>
        <v>0</v>
      </c>
      <c r="Q108" s="26" t="str">
        <f t="shared" si="21"/>
        <v xml:space="preserve"> </v>
      </c>
      <c r="R108" s="27">
        <f t="shared" si="22"/>
        <v>0</v>
      </c>
      <c r="AE108" s="55">
        <f t="shared" si="18"/>
        <v>0</v>
      </c>
      <c r="AF108" s="55">
        <f t="shared" si="19"/>
        <v>0</v>
      </c>
      <c r="AG108" s="55">
        <f t="shared" si="20"/>
        <v>0</v>
      </c>
    </row>
    <row r="109" spans="1:33" x14ac:dyDescent="0.2">
      <c r="A109" s="13"/>
      <c r="B109" s="12"/>
      <c r="C109" s="13"/>
      <c r="D109" s="14" t="s">
        <v>41</v>
      </c>
      <c r="E109" s="57">
        <f>IFERROR(VLOOKUP(D109,Data!$C$1:$D$50,2,FALSE)," ")</f>
        <v>0</v>
      </c>
      <c r="F109" s="15"/>
      <c r="G109" s="15"/>
      <c r="H109" s="15">
        <v>1</v>
      </c>
      <c r="I109" s="11">
        <f t="shared" si="23"/>
        <v>0</v>
      </c>
      <c r="J109" s="12"/>
      <c r="K109" s="16"/>
      <c r="L109" s="24"/>
      <c r="M109" s="17">
        <f t="shared" si="17"/>
        <v>0</v>
      </c>
      <c r="N109" s="17">
        <f t="shared" si="17"/>
        <v>0</v>
      </c>
      <c r="O109" s="17">
        <v>1</v>
      </c>
      <c r="P109" s="11">
        <f t="shared" si="24"/>
        <v>0</v>
      </c>
      <c r="Q109" s="26" t="str">
        <f t="shared" si="21"/>
        <v xml:space="preserve"> </v>
      </c>
      <c r="R109" s="27">
        <f t="shared" si="22"/>
        <v>0</v>
      </c>
      <c r="AE109" s="55">
        <f t="shared" si="18"/>
        <v>0</v>
      </c>
      <c r="AF109" s="55">
        <f t="shared" si="19"/>
        <v>0</v>
      </c>
      <c r="AG109" s="55">
        <f t="shared" si="20"/>
        <v>0</v>
      </c>
    </row>
    <row r="110" spans="1:33" x14ac:dyDescent="0.2">
      <c r="A110" s="13"/>
      <c r="B110" s="12"/>
      <c r="C110" s="13"/>
      <c r="D110" s="14" t="s">
        <v>41</v>
      </c>
      <c r="E110" s="57">
        <f>IFERROR(VLOOKUP(D110,Data!$C$1:$D$50,2,FALSE)," ")</f>
        <v>0</v>
      </c>
      <c r="F110" s="15"/>
      <c r="G110" s="15"/>
      <c r="H110" s="15">
        <v>1</v>
      </c>
      <c r="I110" s="11">
        <f t="shared" si="23"/>
        <v>0</v>
      </c>
      <c r="J110" s="12"/>
      <c r="K110" s="16"/>
      <c r="L110" s="24"/>
      <c r="M110" s="17">
        <f t="shared" si="17"/>
        <v>0</v>
      </c>
      <c r="N110" s="17">
        <f t="shared" si="17"/>
        <v>0</v>
      </c>
      <c r="O110" s="17">
        <v>1</v>
      </c>
      <c r="P110" s="11">
        <f t="shared" si="24"/>
        <v>0</v>
      </c>
      <c r="Q110" s="26" t="str">
        <f t="shared" si="21"/>
        <v xml:space="preserve"> </v>
      </c>
      <c r="R110" s="27">
        <f t="shared" si="22"/>
        <v>0</v>
      </c>
      <c r="AE110" s="55">
        <f t="shared" si="18"/>
        <v>0</v>
      </c>
      <c r="AF110" s="55">
        <f t="shared" si="19"/>
        <v>0</v>
      </c>
      <c r="AG110" s="55">
        <f t="shared" si="20"/>
        <v>0</v>
      </c>
    </row>
    <row r="111" spans="1:33" x14ac:dyDescent="0.2">
      <c r="A111" s="13"/>
      <c r="B111" s="12"/>
      <c r="C111" s="13"/>
      <c r="D111" s="14" t="s">
        <v>41</v>
      </c>
      <c r="E111" s="57">
        <f>IFERROR(VLOOKUP(D111,Data!$C$1:$D$50,2,FALSE)," ")</f>
        <v>0</v>
      </c>
      <c r="F111" s="15"/>
      <c r="G111" s="15"/>
      <c r="H111" s="15">
        <v>1</v>
      </c>
      <c r="I111" s="11">
        <f t="shared" si="23"/>
        <v>0</v>
      </c>
      <c r="J111" s="12"/>
      <c r="K111" s="16"/>
      <c r="L111" s="24"/>
      <c r="M111" s="17">
        <f t="shared" si="17"/>
        <v>0</v>
      </c>
      <c r="N111" s="17">
        <f t="shared" si="17"/>
        <v>0</v>
      </c>
      <c r="O111" s="17">
        <v>1</v>
      </c>
      <c r="P111" s="11">
        <f t="shared" si="24"/>
        <v>0</v>
      </c>
      <c r="Q111" s="26" t="str">
        <f t="shared" si="21"/>
        <v xml:space="preserve"> </v>
      </c>
      <c r="R111" s="27">
        <f t="shared" si="22"/>
        <v>0</v>
      </c>
      <c r="AE111" s="55">
        <f t="shared" si="18"/>
        <v>0</v>
      </c>
      <c r="AF111" s="55">
        <f t="shared" si="19"/>
        <v>0</v>
      </c>
      <c r="AG111" s="55">
        <f t="shared" si="20"/>
        <v>0</v>
      </c>
    </row>
    <row r="112" spans="1:33" x14ac:dyDescent="0.2">
      <c r="A112" s="13"/>
      <c r="B112" s="12"/>
      <c r="C112" s="13"/>
      <c r="D112" s="14" t="s">
        <v>41</v>
      </c>
      <c r="E112" s="57">
        <f>IFERROR(VLOOKUP(D112,Data!$C$1:$D$50,2,FALSE)," ")</f>
        <v>0</v>
      </c>
      <c r="F112" s="15"/>
      <c r="G112" s="15"/>
      <c r="H112" s="15">
        <v>1</v>
      </c>
      <c r="I112" s="11">
        <f t="shared" si="23"/>
        <v>0</v>
      </c>
      <c r="J112" s="12"/>
      <c r="K112" s="16"/>
      <c r="L112" s="24"/>
      <c r="M112" s="17">
        <f t="shared" si="17"/>
        <v>0</v>
      </c>
      <c r="N112" s="17">
        <f t="shared" si="17"/>
        <v>0</v>
      </c>
      <c r="O112" s="17">
        <v>1</v>
      </c>
      <c r="P112" s="11">
        <f t="shared" si="24"/>
        <v>0</v>
      </c>
      <c r="Q112" s="26" t="str">
        <f t="shared" si="21"/>
        <v xml:space="preserve"> </v>
      </c>
      <c r="R112" s="27">
        <f t="shared" si="22"/>
        <v>0</v>
      </c>
      <c r="AE112" s="55">
        <f t="shared" si="18"/>
        <v>0</v>
      </c>
      <c r="AF112" s="55">
        <f t="shared" si="19"/>
        <v>0</v>
      </c>
      <c r="AG112" s="55">
        <f t="shared" si="20"/>
        <v>0</v>
      </c>
    </row>
    <row r="113" spans="1:33" x14ac:dyDescent="0.2">
      <c r="A113" s="13"/>
      <c r="B113" s="12"/>
      <c r="C113" s="13"/>
      <c r="D113" s="14" t="s">
        <v>41</v>
      </c>
      <c r="E113" s="57">
        <f>IFERROR(VLOOKUP(D113,Data!$C$1:$D$50,2,FALSE)," ")</f>
        <v>0</v>
      </c>
      <c r="F113" s="15"/>
      <c r="G113" s="15"/>
      <c r="H113" s="15">
        <v>1</v>
      </c>
      <c r="I113" s="11">
        <f t="shared" si="23"/>
        <v>0</v>
      </c>
      <c r="J113" s="12"/>
      <c r="K113" s="16"/>
      <c r="L113" s="24"/>
      <c r="M113" s="17">
        <f t="shared" si="17"/>
        <v>0</v>
      </c>
      <c r="N113" s="17">
        <f t="shared" si="17"/>
        <v>0</v>
      </c>
      <c r="O113" s="17">
        <v>1</v>
      </c>
      <c r="P113" s="11">
        <f t="shared" si="24"/>
        <v>0</v>
      </c>
      <c r="Q113" s="26" t="str">
        <f t="shared" si="21"/>
        <v xml:space="preserve"> </v>
      </c>
      <c r="R113" s="27">
        <f t="shared" si="22"/>
        <v>0</v>
      </c>
      <c r="AE113" s="55">
        <f t="shared" si="18"/>
        <v>0</v>
      </c>
      <c r="AF113" s="55">
        <f t="shared" si="19"/>
        <v>0</v>
      </c>
      <c r="AG113" s="55">
        <f t="shared" si="20"/>
        <v>0</v>
      </c>
    </row>
    <row r="114" spans="1:33" x14ac:dyDescent="0.2">
      <c r="A114" s="13"/>
      <c r="B114" s="12"/>
      <c r="C114" s="13"/>
      <c r="D114" s="14" t="s">
        <v>41</v>
      </c>
      <c r="E114" s="57">
        <f>IFERROR(VLOOKUP(D114,Data!$C$1:$D$50,2,FALSE)," ")</f>
        <v>0</v>
      </c>
      <c r="F114" s="15"/>
      <c r="G114" s="15"/>
      <c r="H114" s="15">
        <v>1</v>
      </c>
      <c r="I114" s="11">
        <f t="shared" si="23"/>
        <v>0</v>
      </c>
      <c r="J114" s="12"/>
      <c r="K114" s="16"/>
      <c r="L114" s="24"/>
      <c r="M114" s="17">
        <f t="shared" si="17"/>
        <v>0</v>
      </c>
      <c r="N114" s="17">
        <f t="shared" si="17"/>
        <v>0</v>
      </c>
      <c r="O114" s="17">
        <v>1</v>
      </c>
      <c r="P114" s="11">
        <f t="shared" si="24"/>
        <v>0</v>
      </c>
      <c r="Q114" s="26" t="str">
        <f t="shared" si="21"/>
        <v xml:space="preserve"> </v>
      </c>
      <c r="R114" s="27">
        <f t="shared" si="22"/>
        <v>0</v>
      </c>
      <c r="AE114" s="55">
        <f t="shared" si="18"/>
        <v>0</v>
      </c>
      <c r="AF114" s="55">
        <f t="shared" si="19"/>
        <v>0</v>
      </c>
      <c r="AG114" s="55">
        <f t="shared" si="20"/>
        <v>0</v>
      </c>
    </row>
    <row r="115" spans="1:33" x14ac:dyDescent="0.2">
      <c r="A115" s="13"/>
      <c r="B115" s="12"/>
      <c r="C115" s="13"/>
      <c r="D115" s="14" t="s">
        <v>41</v>
      </c>
      <c r="E115" s="57">
        <f>IFERROR(VLOOKUP(D115,Data!$C$1:$D$50,2,FALSE)," ")</f>
        <v>0</v>
      </c>
      <c r="F115" s="15"/>
      <c r="G115" s="15"/>
      <c r="H115" s="15">
        <v>1</v>
      </c>
      <c r="I115" s="11">
        <f t="shared" si="23"/>
        <v>0</v>
      </c>
      <c r="J115" s="12"/>
      <c r="K115" s="16"/>
      <c r="L115" s="24"/>
      <c r="M115" s="17">
        <f t="shared" si="17"/>
        <v>0</v>
      </c>
      <c r="N115" s="17">
        <f t="shared" si="17"/>
        <v>0</v>
      </c>
      <c r="O115" s="17">
        <v>1</v>
      </c>
      <c r="P115" s="11">
        <f t="shared" si="24"/>
        <v>0</v>
      </c>
      <c r="Q115" s="26" t="str">
        <f t="shared" si="21"/>
        <v xml:space="preserve"> </v>
      </c>
      <c r="R115" s="27">
        <f t="shared" si="22"/>
        <v>0</v>
      </c>
      <c r="AE115" s="55">
        <f t="shared" si="18"/>
        <v>0</v>
      </c>
      <c r="AF115" s="55">
        <f t="shared" si="19"/>
        <v>0</v>
      </c>
      <c r="AG115" s="55">
        <f t="shared" si="20"/>
        <v>0</v>
      </c>
    </row>
    <row r="116" spans="1:33" x14ac:dyDescent="0.2">
      <c r="A116" s="13"/>
      <c r="B116" s="12"/>
      <c r="C116" s="13"/>
      <c r="D116" s="14" t="s">
        <v>41</v>
      </c>
      <c r="E116" s="57">
        <f>IFERROR(VLOOKUP(D116,Data!$C$1:$D$50,2,FALSE)," ")</f>
        <v>0</v>
      </c>
      <c r="F116" s="15"/>
      <c r="G116" s="15"/>
      <c r="H116" s="15">
        <v>1</v>
      </c>
      <c r="I116" s="11">
        <f t="shared" si="23"/>
        <v>0</v>
      </c>
      <c r="J116" s="12"/>
      <c r="K116" s="16"/>
      <c r="L116" s="24"/>
      <c r="M116" s="17">
        <f t="shared" si="17"/>
        <v>0</v>
      </c>
      <c r="N116" s="17">
        <f t="shared" si="17"/>
        <v>0</v>
      </c>
      <c r="O116" s="17">
        <v>1</v>
      </c>
      <c r="P116" s="11">
        <f t="shared" si="24"/>
        <v>0</v>
      </c>
      <c r="Q116" s="26" t="str">
        <f t="shared" si="21"/>
        <v xml:space="preserve"> </v>
      </c>
      <c r="R116" s="27">
        <f t="shared" si="22"/>
        <v>0</v>
      </c>
      <c r="AE116" s="55">
        <f t="shared" si="18"/>
        <v>0</v>
      </c>
      <c r="AF116" s="55">
        <f t="shared" si="19"/>
        <v>0</v>
      </c>
      <c r="AG116" s="55">
        <f t="shared" si="20"/>
        <v>0</v>
      </c>
    </row>
    <row r="117" spans="1:33" x14ac:dyDescent="0.2">
      <c r="A117" s="13"/>
      <c r="B117" s="12"/>
      <c r="C117" s="13"/>
      <c r="D117" s="14" t="s">
        <v>41</v>
      </c>
      <c r="E117" s="57">
        <f>IFERROR(VLOOKUP(D117,Data!$C$1:$D$50,2,FALSE)," ")</f>
        <v>0</v>
      </c>
      <c r="F117" s="15"/>
      <c r="G117" s="15"/>
      <c r="H117" s="15">
        <v>1</v>
      </c>
      <c r="I117" s="11">
        <f t="shared" si="23"/>
        <v>0</v>
      </c>
      <c r="J117" s="12"/>
      <c r="K117" s="16"/>
      <c r="L117" s="24"/>
      <c r="M117" s="17">
        <f t="shared" si="17"/>
        <v>0</v>
      </c>
      <c r="N117" s="17">
        <f t="shared" si="17"/>
        <v>0</v>
      </c>
      <c r="O117" s="17">
        <v>1</v>
      </c>
      <c r="P117" s="11">
        <f t="shared" si="24"/>
        <v>0</v>
      </c>
      <c r="Q117" s="26" t="str">
        <f t="shared" si="21"/>
        <v xml:space="preserve"> </v>
      </c>
      <c r="R117" s="27">
        <f t="shared" si="22"/>
        <v>0</v>
      </c>
      <c r="AE117" s="55">
        <f t="shared" si="18"/>
        <v>0</v>
      </c>
      <c r="AF117" s="55">
        <f t="shared" si="19"/>
        <v>0</v>
      </c>
      <c r="AG117" s="55">
        <f t="shared" si="20"/>
        <v>0</v>
      </c>
    </row>
    <row r="118" spans="1:33" x14ac:dyDescent="0.2">
      <c r="A118" s="13"/>
      <c r="B118" s="12"/>
      <c r="C118" s="13"/>
      <c r="D118" s="14" t="s">
        <v>41</v>
      </c>
      <c r="E118" s="57">
        <f>IFERROR(VLOOKUP(D118,Data!$C$1:$D$50,2,FALSE)," ")</f>
        <v>0</v>
      </c>
      <c r="F118" s="15"/>
      <c r="G118" s="15"/>
      <c r="H118" s="15">
        <v>1</v>
      </c>
      <c r="I118" s="11">
        <f t="shared" si="23"/>
        <v>0</v>
      </c>
      <c r="J118" s="12"/>
      <c r="K118" s="16"/>
      <c r="L118" s="24"/>
      <c r="M118" s="17">
        <f t="shared" si="17"/>
        <v>0</v>
      </c>
      <c r="N118" s="17">
        <f t="shared" si="17"/>
        <v>0</v>
      </c>
      <c r="O118" s="17">
        <v>1</v>
      </c>
      <c r="P118" s="11">
        <f t="shared" si="24"/>
        <v>0</v>
      </c>
      <c r="Q118" s="26" t="str">
        <f t="shared" si="21"/>
        <v xml:space="preserve"> </v>
      </c>
      <c r="R118" s="27">
        <f t="shared" si="22"/>
        <v>0</v>
      </c>
      <c r="AE118" s="55">
        <f t="shared" si="18"/>
        <v>0</v>
      </c>
      <c r="AF118" s="55">
        <f t="shared" si="19"/>
        <v>0</v>
      </c>
      <c r="AG118" s="55">
        <f t="shared" si="20"/>
        <v>0</v>
      </c>
    </row>
    <row r="119" spans="1:33" x14ac:dyDescent="0.2">
      <c r="A119" s="13"/>
      <c r="B119" s="12"/>
      <c r="C119" s="13"/>
      <c r="D119" s="14" t="s">
        <v>41</v>
      </c>
      <c r="E119" s="57">
        <f>IFERROR(VLOOKUP(D119,Data!$C$1:$D$50,2,FALSE)," ")</f>
        <v>0</v>
      </c>
      <c r="F119" s="15"/>
      <c r="G119" s="15"/>
      <c r="H119" s="15">
        <v>1</v>
      </c>
      <c r="I119" s="11">
        <f t="shared" si="23"/>
        <v>0</v>
      </c>
      <c r="J119" s="12"/>
      <c r="K119" s="16"/>
      <c r="L119" s="24"/>
      <c r="M119" s="17">
        <f t="shared" si="17"/>
        <v>0</v>
      </c>
      <c r="N119" s="17">
        <f t="shared" si="17"/>
        <v>0</v>
      </c>
      <c r="O119" s="17">
        <v>1</v>
      </c>
      <c r="P119" s="11">
        <f t="shared" si="24"/>
        <v>0</v>
      </c>
      <c r="Q119" s="26" t="str">
        <f t="shared" si="21"/>
        <v xml:space="preserve"> </v>
      </c>
      <c r="R119" s="27">
        <f t="shared" si="22"/>
        <v>0</v>
      </c>
      <c r="AE119" s="55">
        <f t="shared" si="18"/>
        <v>0</v>
      </c>
      <c r="AF119" s="55">
        <f t="shared" si="19"/>
        <v>0</v>
      </c>
      <c r="AG119" s="55">
        <f t="shared" si="20"/>
        <v>0</v>
      </c>
    </row>
    <row r="120" spans="1:33" x14ac:dyDescent="0.2">
      <c r="A120" s="13"/>
      <c r="B120" s="12"/>
      <c r="C120" s="13"/>
      <c r="D120" s="14" t="s">
        <v>41</v>
      </c>
      <c r="E120" s="57">
        <f>IFERROR(VLOOKUP(D120,Data!$C$1:$D$50,2,FALSE)," ")</f>
        <v>0</v>
      </c>
      <c r="F120" s="15"/>
      <c r="G120" s="15"/>
      <c r="H120" s="15">
        <v>1</v>
      </c>
      <c r="I120" s="11">
        <f t="shared" si="23"/>
        <v>0</v>
      </c>
      <c r="J120" s="12"/>
      <c r="K120" s="16"/>
      <c r="L120" s="24"/>
      <c r="M120" s="17">
        <f t="shared" si="17"/>
        <v>0</v>
      </c>
      <c r="N120" s="17">
        <f t="shared" si="17"/>
        <v>0</v>
      </c>
      <c r="O120" s="17">
        <v>1</v>
      </c>
      <c r="P120" s="11">
        <f t="shared" si="24"/>
        <v>0</v>
      </c>
      <c r="Q120" s="26" t="str">
        <f t="shared" si="21"/>
        <v xml:space="preserve"> </v>
      </c>
      <c r="R120" s="27">
        <f t="shared" si="22"/>
        <v>0</v>
      </c>
      <c r="AE120" s="55">
        <f t="shared" si="18"/>
        <v>0</v>
      </c>
      <c r="AF120" s="55">
        <f t="shared" si="19"/>
        <v>0</v>
      </c>
      <c r="AG120" s="55">
        <f t="shared" si="20"/>
        <v>0</v>
      </c>
    </row>
    <row r="121" spans="1:33" x14ac:dyDescent="0.2">
      <c r="A121" s="13"/>
      <c r="B121" s="12"/>
      <c r="C121" s="13"/>
      <c r="D121" s="14" t="s">
        <v>41</v>
      </c>
      <c r="E121" s="57">
        <f>IFERROR(VLOOKUP(D121,Data!$C$1:$D$50,2,FALSE)," ")</f>
        <v>0</v>
      </c>
      <c r="F121" s="15"/>
      <c r="G121" s="15"/>
      <c r="H121" s="15">
        <v>1</v>
      </c>
      <c r="I121" s="11">
        <f t="shared" si="23"/>
        <v>0</v>
      </c>
      <c r="J121" s="12"/>
      <c r="K121" s="16"/>
      <c r="L121" s="24"/>
      <c r="M121" s="17">
        <f t="shared" si="17"/>
        <v>0</v>
      </c>
      <c r="N121" s="17">
        <f t="shared" si="17"/>
        <v>0</v>
      </c>
      <c r="O121" s="17">
        <v>1</v>
      </c>
      <c r="P121" s="11">
        <f t="shared" si="24"/>
        <v>0</v>
      </c>
      <c r="Q121" s="26" t="str">
        <f t="shared" si="21"/>
        <v xml:space="preserve"> </v>
      </c>
      <c r="R121" s="27">
        <f t="shared" si="22"/>
        <v>0</v>
      </c>
      <c r="AE121" s="55">
        <f t="shared" si="18"/>
        <v>0</v>
      </c>
      <c r="AF121" s="55">
        <f t="shared" si="19"/>
        <v>0</v>
      </c>
      <c r="AG121" s="55">
        <f t="shared" si="20"/>
        <v>0</v>
      </c>
    </row>
    <row r="122" spans="1:33" x14ac:dyDescent="0.2">
      <c r="A122" s="13"/>
      <c r="B122" s="12"/>
      <c r="C122" s="13"/>
      <c r="D122" s="14" t="s">
        <v>41</v>
      </c>
      <c r="E122" s="57">
        <f>IFERROR(VLOOKUP(D122,Data!$C$1:$D$50,2,FALSE)," ")</f>
        <v>0</v>
      </c>
      <c r="F122" s="15"/>
      <c r="G122" s="15"/>
      <c r="H122" s="15">
        <v>1</v>
      </c>
      <c r="I122" s="11">
        <f t="shared" si="23"/>
        <v>0</v>
      </c>
      <c r="J122" s="12"/>
      <c r="K122" s="16"/>
      <c r="L122" s="24"/>
      <c r="M122" s="17">
        <f t="shared" si="17"/>
        <v>0</v>
      </c>
      <c r="N122" s="17">
        <f t="shared" si="17"/>
        <v>0</v>
      </c>
      <c r="O122" s="17">
        <v>1</v>
      </c>
      <c r="P122" s="11">
        <f t="shared" si="24"/>
        <v>0</v>
      </c>
      <c r="Q122" s="26" t="str">
        <f t="shared" si="21"/>
        <v xml:space="preserve"> </v>
      </c>
      <c r="R122" s="27">
        <f t="shared" si="22"/>
        <v>0</v>
      </c>
      <c r="AE122" s="55">
        <f t="shared" si="18"/>
        <v>0</v>
      </c>
      <c r="AF122" s="55">
        <f t="shared" si="19"/>
        <v>0</v>
      </c>
      <c r="AG122" s="55">
        <f t="shared" si="20"/>
        <v>0</v>
      </c>
    </row>
    <row r="123" spans="1:33" x14ac:dyDescent="0.2">
      <c r="A123" s="13"/>
      <c r="B123" s="12"/>
      <c r="C123" s="13"/>
      <c r="D123" s="14" t="s">
        <v>41</v>
      </c>
      <c r="E123" s="57">
        <f>IFERROR(VLOOKUP(D123,Data!$C$1:$D$50,2,FALSE)," ")</f>
        <v>0</v>
      </c>
      <c r="F123" s="15"/>
      <c r="G123" s="15"/>
      <c r="H123" s="15">
        <v>1</v>
      </c>
      <c r="I123" s="11">
        <f t="shared" si="23"/>
        <v>0</v>
      </c>
      <c r="J123" s="12"/>
      <c r="K123" s="16"/>
      <c r="L123" s="24"/>
      <c r="M123" s="17">
        <f t="shared" si="17"/>
        <v>0</v>
      </c>
      <c r="N123" s="17">
        <f t="shared" si="17"/>
        <v>0</v>
      </c>
      <c r="O123" s="17">
        <v>1</v>
      </c>
      <c r="P123" s="11">
        <f t="shared" si="24"/>
        <v>0</v>
      </c>
      <c r="Q123" s="26" t="str">
        <f t="shared" si="21"/>
        <v xml:space="preserve"> </v>
      </c>
      <c r="R123" s="27">
        <f t="shared" si="22"/>
        <v>0</v>
      </c>
      <c r="AE123" s="55">
        <f t="shared" si="18"/>
        <v>0</v>
      </c>
      <c r="AF123" s="55">
        <f t="shared" si="19"/>
        <v>0</v>
      </c>
      <c r="AG123" s="55">
        <f t="shared" si="20"/>
        <v>0</v>
      </c>
    </row>
    <row r="124" spans="1:33" x14ac:dyDescent="0.2">
      <c r="A124" s="13"/>
      <c r="B124" s="12"/>
      <c r="C124" s="13"/>
      <c r="D124" s="14" t="s">
        <v>41</v>
      </c>
      <c r="E124" s="57">
        <f>IFERROR(VLOOKUP(D124,Data!$C$1:$D$50,2,FALSE)," ")</f>
        <v>0</v>
      </c>
      <c r="F124" s="15"/>
      <c r="G124" s="15"/>
      <c r="H124" s="15">
        <v>1</v>
      </c>
      <c r="I124" s="11">
        <f t="shared" si="23"/>
        <v>0</v>
      </c>
      <c r="J124" s="12"/>
      <c r="K124" s="16"/>
      <c r="L124" s="24"/>
      <c r="M124" s="17">
        <f t="shared" si="17"/>
        <v>0</v>
      </c>
      <c r="N124" s="17">
        <f t="shared" si="17"/>
        <v>0</v>
      </c>
      <c r="O124" s="17">
        <v>1</v>
      </c>
      <c r="P124" s="11">
        <f t="shared" si="24"/>
        <v>0</v>
      </c>
      <c r="Q124" s="26" t="str">
        <f t="shared" si="21"/>
        <v xml:space="preserve"> </v>
      </c>
      <c r="R124" s="27">
        <f t="shared" si="22"/>
        <v>0</v>
      </c>
      <c r="AE124" s="55">
        <f t="shared" si="18"/>
        <v>0</v>
      </c>
      <c r="AF124" s="55">
        <f t="shared" si="19"/>
        <v>0</v>
      </c>
      <c r="AG124" s="55">
        <f t="shared" si="20"/>
        <v>0</v>
      </c>
    </row>
    <row r="125" spans="1:33" x14ac:dyDescent="0.2">
      <c r="A125" s="13"/>
      <c r="B125" s="12"/>
      <c r="C125" s="13"/>
      <c r="D125" s="14" t="s">
        <v>41</v>
      </c>
      <c r="E125" s="57">
        <f>IFERROR(VLOOKUP(D125,Data!$C$1:$D$50,2,FALSE)," ")</f>
        <v>0</v>
      </c>
      <c r="F125" s="15"/>
      <c r="G125" s="15"/>
      <c r="H125" s="15">
        <v>1</v>
      </c>
      <c r="I125" s="11">
        <f t="shared" si="23"/>
        <v>0</v>
      </c>
      <c r="J125" s="12"/>
      <c r="K125" s="16"/>
      <c r="L125" s="24"/>
      <c r="M125" s="17">
        <f t="shared" si="17"/>
        <v>0</v>
      </c>
      <c r="N125" s="17">
        <f t="shared" si="17"/>
        <v>0</v>
      </c>
      <c r="O125" s="17">
        <v>1</v>
      </c>
      <c r="P125" s="11">
        <f t="shared" si="24"/>
        <v>0</v>
      </c>
      <c r="Q125" s="26" t="str">
        <f t="shared" si="21"/>
        <v xml:space="preserve"> </v>
      </c>
      <c r="R125" s="27">
        <f t="shared" si="22"/>
        <v>0</v>
      </c>
      <c r="AE125" s="55">
        <f t="shared" si="18"/>
        <v>0</v>
      </c>
      <c r="AF125" s="55">
        <f t="shared" si="19"/>
        <v>0</v>
      </c>
      <c r="AG125" s="55">
        <f t="shared" si="20"/>
        <v>0</v>
      </c>
    </row>
    <row r="126" spans="1:33" x14ac:dyDescent="0.2">
      <c r="A126" s="13"/>
      <c r="B126" s="12"/>
      <c r="C126" s="13"/>
      <c r="D126" s="14" t="s">
        <v>41</v>
      </c>
      <c r="E126" s="57">
        <f>IFERROR(VLOOKUP(D126,Data!$C$1:$D$50,2,FALSE)," ")</f>
        <v>0</v>
      </c>
      <c r="F126" s="15"/>
      <c r="G126" s="15"/>
      <c r="H126" s="15">
        <v>1</v>
      </c>
      <c r="I126" s="11">
        <f t="shared" si="23"/>
        <v>0</v>
      </c>
      <c r="J126" s="12"/>
      <c r="K126" s="16"/>
      <c r="L126" s="24"/>
      <c r="M126" s="17">
        <f t="shared" si="17"/>
        <v>0</v>
      </c>
      <c r="N126" s="17">
        <f t="shared" si="17"/>
        <v>0</v>
      </c>
      <c r="O126" s="17">
        <v>1</v>
      </c>
      <c r="P126" s="11">
        <f t="shared" si="24"/>
        <v>0</v>
      </c>
      <c r="Q126" s="26" t="str">
        <f t="shared" si="21"/>
        <v xml:space="preserve"> </v>
      </c>
      <c r="R126" s="27">
        <f t="shared" si="22"/>
        <v>0</v>
      </c>
      <c r="AE126" s="55">
        <f t="shared" si="18"/>
        <v>0</v>
      </c>
      <c r="AF126" s="55">
        <f t="shared" si="19"/>
        <v>0</v>
      </c>
      <c r="AG126" s="55">
        <f t="shared" si="20"/>
        <v>0</v>
      </c>
    </row>
    <row r="127" spans="1:33" x14ac:dyDescent="0.2">
      <c r="A127" s="13"/>
      <c r="B127" s="12"/>
      <c r="C127" s="13"/>
      <c r="D127" s="14" t="s">
        <v>41</v>
      </c>
      <c r="E127" s="57">
        <f>IFERROR(VLOOKUP(D127,Data!$C$1:$D$50,2,FALSE)," ")</f>
        <v>0</v>
      </c>
      <c r="F127" s="15"/>
      <c r="G127" s="15"/>
      <c r="H127" s="15">
        <v>1</v>
      </c>
      <c r="I127" s="11">
        <f t="shared" si="23"/>
        <v>0</v>
      </c>
      <c r="J127" s="12"/>
      <c r="K127" s="16"/>
      <c r="L127" s="24"/>
      <c r="M127" s="17">
        <f t="shared" si="17"/>
        <v>0</v>
      </c>
      <c r="N127" s="17">
        <f t="shared" si="17"/>
        <v>0</v>
      </c>
      <c r="O127" s="17">
        <v>1</v>
      </c>
      <c r="P127" s="11">
        <f t="shared" si="24"/>
        <v>0</v>
      </c>
      <c r="Q127" s="26" t="str">
        <f t="shared" si="21"/>
        <v xml:space="preserve"> </v>
      </c>
      <c r="R127" s="27">
        <f t="shared" si="22"/>
        <v>0</v>
      </c>
      <c r="AE127" s="55">
        <f t="shared" si="18"/>
        <v>0</v>
      </c>
      <c r="AF127" s="55">
        <f t="shared" si="19"/>
        <v>0</v>
      </c>
      <c r="AG127" s="55">
        <f t="shared" si="20"/>
        <v>0</v>
      </c>
    </row>
    <row r="128" spans="1:33" x14ac:dyDescent="0.2">
      <c r="A128" s="13"/>
      <c r="B128" s="12"/>
      <c r="C128" s="13"/>
      <c r="D128" s="14" t="s">
        <v>41</v>
      </c>
      <c r="E128" s="57">
        <f>IFERROR(VLOOKUP(D128,Data!$C$1:$D$50,2,FALSE)," ")</f>
        <v>0</v>
      </c>
      <c r="F128" s="15"/>
      <c r="G128" s="15"/>
      <c r="H128" s="15">
        <v>1</v>
      </c>
      <c r="I128" s="11">
        <f t="shared" si="23"/>
        <v>0</v>
      </c>
      <c r="J128" s="12"/>
      <c r="K128" s="16"/>
      <c r="L128" s="24"/>
      <c r="M128" s="17">
        <f t="shared" si="17"/>
        <v>0</v>
      </c>
      <c r="N128" s="17">
        <f t="shared" si="17"/>
        <v>0</v>
      </c>
      <c r="O128" s="17">
        <v>1</v>
      </c>
      <c r="P128" s="11">
        <f t="shared" si="24"/>
        <v>0</v>
      </c>
      <c r="Q128" s="26" t="str">
        <f t="shared" si="21"/>
        <v xml:space="preserve"> </v>
      </c>
      <c r="R128" s="27">
        <f t="shared" si="22"/>
        <v>0</v>
      </c>
      <c r="AE128" s="55">
        <f t="shared" si="18"/>
        <v>0</v>
      </c>
      <c r="AF128" s="55">
        <f t="shared" si="19"/>
        <v>0</v>
      </c>
      <c r="AG128" s="55">
        <f t="shared" si="20"/>
        <v>0</v>
      </c>
    </row>
    <row r="129" spans="1:33" x14ac:dyDescent="0.2">
      <c r="A129" s="13"/>
      <c r="B129" s="12"/>
      <c r="C129" s="13"/>
      <c r="D129" s="14" t="s">
        <v>41</v>
      </c>
      <c r="E129" s="57">
        <f>IFERROR(VLOOKUP(D129,Data!$C$1:$D$50,2,FALSE)," ")</f>
        <v>0</v>
      </c>
      <c r="F129" s="15"/>
      <c r="G129" s="15"/>
      <c r="H129" s="15">
        <v>1</v>
      </c>
      <c r="I129" s="11">
        <f t="shared" si="23"/>
        <v>0</v>
      </c>
      <c r="J129" s="12"/>
      <c r="K129" s="16"/>
      <c r="L129" s="24"/>
      <c r="M129" s="17">
        <f t="shared" si="17"/>
        <v>0</v>
      </c>
      <c r="N129" s="17">
        <f t="shared" si="17"/>
        <v>0</v>
      </c>
      <c r="O129" s="17">
        <v>1</v>
      </c>
      <c r="P129" s="11">
        <f t="shared" si="24"/>
        <v>0</v>
      </c>
      <c r="Q129" s="26" t="str">
        <f t="shared" si="21"/>
        <v xml:space="preserve"> </v>
      </c>
      <c r="R129" s="27">
        <f t="shared" si="22"/>
        <v>0</v>
      </c>
      <c r="AE129" s="55">
        <f t="shared" si="18"/>
        <v>0</v>
      </c>
      <c r="AF129" s="55">
        <f t="shared" si="19"/>
        <v>0</v>
      </c>
      <c r="AG129" s="55">
        <f t="shared" si="20"/>
        <v>0</v>
      </c>
    </row>
    <row r="130" spans="1:33" x14ac:dyDescent="0.2">
      <c r="A130" s="13"/>
      <c r="B130" s="12"/>
      <c r="C130" s="13"/>
      <c r="D130" s="14" t="s">
        <v>41</v>
      </c>
      <c r="E130" s="57">
        <f>IFERROR(VLOOKUP(D130,Data!$C$1:$D$50,2,FALSE)," ")</f>
        <v>0</v>
      </c>
      <c r="F130" s="15"/>
      <c r="G130" s="15"/>
      <c r="H130" s="15">
        <v>1</v>
      </c>
      <c r="I130" s="11">
        <f t="shared" si="23"/>
        <v>0</v>
      </c>
      <c r="J130" s="12"/>
      <c r="K130" s="16"/>
      <c r="L130" s="24"/>
      <c r="M130" s="17">
        <f t="shared" si="17"/>
        <v>0</v>
      </c>
      <c r="N130" s="17">
        <f t="shared" si="17"/>
        <v>0</v>
      </c>
      <c r="O130" s="17">
        <v>1</v>
      </c>
      <c r="P130" s="11">
        <f t="shared" si="24"/>
        <v>0</v>
      </c>
      <c r="Q130" s="26" t="str">
        <f t="shared" si="21"/>
        <v xml:space="preserve"> </v>
      </c>
      <c r="R130" s="27">
        <f t="shared" si="22"/>
        <v>0</v>
      </c>
      <c r="AE130" s="55">
        <f t="shared" si="18"/>
        <v>0</v>
      </c>
      <c r="AF130" s="55">
        <f t="shared" si="19"/>
        <v>0</v>
      </c>
      <c r="AG130" s="55">
        <f t="shared" si="20"/>
        <v>0</v>
      </c>
    </row>
    <row r="131" spans="1:33" x14ac:dyDescent="0.2">
      <c r="A131" s="13"/>
      <c r="B131" s="31"/>
      <c r="C131" s="13"/>
      <c r="D131" s="14" t="s">
        <v>41</v>
      </c>
      <c r="E131" s="57">
        <f>IFERROR(VLOOKUP(D131,Data!$C$1:$D$50,2,FALSE)," ")</f>
        <v>0</v>
      </c>
      <c r="F131" s="15"/>
      <c r="G131" s="15"/>
      <c r="H131" s="15">
        <v>1</v>
      </c>
      <c r="I131" s="11">
        <f t="shared" si="23"/>
        <v>0</v>
      </c>
      <c r="J131" s="12"/>
      <c r="K131" s="16"/>
      <c r="L131" s="24"/>
      <c r="M131" s="17">
        <f t="shared" si="17"/>
        <v>0</v>
      </c>
      <c r="N131" s="17">
        <f t="shared" si="17"/>
        <v>0</v>
      </c>
      <c r="O131" s="17">
        <v>1</v>
      </c>
      <c r="P131" s="11">
        <f t="shared" si="24"/>
        <v>0</v>
      </c>
      <c r="Q131" s="26" t="str">
        <f t="shared" si="21"/>
        <v xml:space="preserve"> </v>
      </c>
      <c r="R131" s="27">
        <f t="shared" si="22"/>
        <v>0</v>
      </c>
      <c r="AE131" s="55">
        <f t="shared" si="18"/>
        <v>0</v>
      </c>
      <c r="AF131" s="55">
        <f t="shared" si="19"/>
        <v>0</v>
      </c>
      <c r="AG131" s="55">
        <f t="shared" si="20"/>
        <v>0</v>
      </c>
    </row>
    <row r="132" spans="1:33" x14ac:dyDescent="0.2">
      <c r="A132" s="13"/>
      <c r="B132" s="12"/>
      <c r="C132" s="13"/>
      <c r="D132" s="14" t="s">
        <v>41</v>
      </c>
      <c r="E132" s="57">
        <f>IFERROR(VLOOKUP(D132,Data!$C$1:$D$50,2,FALSE)," ")</f>
        <v>0</v>
      </c>
      <c r="F132" s="15"/>
      <c r="G132" s="15"/>
      <c r="H132" s="15">
        <v>1</v>
      </c>
      <c r="I132" s="11">
        <f t="shared" si="23"/>
        <v>0</v>
      </c>
      <c r="J132" s="12"/>
      <c r="K132" s="16"/>
      <c r="L132" s="24"/>
      <c r="M132" s="17">
        <f t="shared" si="17"/>
        <v>0</v>
      </c>
      <c r="N132" s="17">
        <f t="shared" si="17"/>
        <v>0</v>
      </c>
      <c r="O132" s="17">
        <v>1</v>
      </c>
      <c r="P132" s="11">
        <f t="shared" si="24"/>
        <v>0</v>
      </c>
      <c r="Q132" s="26" t="str">
        <f t="shared" si="21"/>
        <v xml:space="preserve"> </v>
      </c>
      <c r="R132" s="27">
        <f t="shared" si="22"/>
        <v>0</v>
      </c>
      <c r="AE132" s="55">
        <f t="shared" si="18"/>
        <v>0</v>
      </c>
      <c r="AF132" s="55">
        <f t="shared" si="19"/>
        <v>0</v>
      </c>
      <c r="AG132" s="55">
        <f t="shared" si="20"/>
        <v>0</v>
      </c>
    </row>
    <row r="133" spans="1:33" x14ac:dyDescent="0.2">
      <c r="A133" s="13"/>
      <c r="B133" s="12"/>
      <c r="C133" s="13"/>
      <c r="D133" s="14" t="s">
        <v>41</v>
      </c>
      <c r="E133" s="57">
        <f>IFERROR(VLOOKUP(D133,Data!$C$1:$D$50,2,FALSE)," ")</f>
        <v>0</v>
      </c>
      <c r="F133" s="15"/>
      <c r="G133" s="15"/>
      <c r="H133" s="15">
        <v>1</v>
      </c>
      <c r="I133" s="11">
        <f t="shared" si="23"/>
        <v>0</v>
      </c>
      <c r="J133" s="12"/>
      <c r="K133" s="16"/>
      <c r="L133" s="24"/>
      <c r="M133" s="17">
        <f t="shared" si="17"/>
        <v>0</v>
      </c>
      <c r="N133" s="17">
        <f t="shared" si="17"/>
        <v>0</v>
      </c>
      <c r="O133" s="17">
        <v>1</v>
      </c>
      <c r="P133" s="11">
        <f t="shared" si="24"/>
        <v>0</v>
      </c>
      <c r="Q133" s="26" t="str">
        <f t="shared" si="21"/>
        <v xml:space="preserve"> </v>
      </c>
      <c r="R133" s="27">
        <f t="shared" si="22"/>
        <v>0</v>
      </c>
      <c r="AE133" s="55">
        <f t="shared" si="18"/>
        <v>0</v>
      </c>
      <c r="AF133" s="55">
        <f t="shared" si="19"/>
        <v>0</v>
      </c>
      <c r="AG133" s="55">
        <f t="shared" si="20"/>
        <v>0</v>
      </c>
    </row>
    <row r="134" spans="1:33" x14ac:dyDescent="0.2">
      <c r="A134" s="13"/>
      <c r="B134" s="12"/>
      <c r="C134" s="13"/>
      <c r="D134" s="14" t="s">
        <v>41</v>
      </c>
      <c r="E134" s="57">
        <f>IFERROR(VLOOKUP(D134,Data!$C$1:$D$50,2,FALSE)," ")</f>
        <v>0</v>
      </c>
      <c r="F134" s="15"/>
      <c r="G134" s="15"/>
      <c r="H134" s="15">
        <v>1</v>
      </c>
      <c r="I134" s="11">
        <f t="shared" si="23"/>
        <v>0</v>
      </c>
      <c r="J134" s="12"/>
      <c r="K134" s="16"/>
      <c r="L134" s="24"/>
      <c r="M134" s="17">
        <f t="shared" si="17"/>
        <v>0</v>
      </c>
      <c r="N134" s="17">
        <f t="shared" si="17"/>
        <v>0</v>
      </c>
      <c r="O134" s="17">
        <v>1</v>
      </c>
      <c r="P134" s="11">
        <f t="shared" si="24"/>
        <v>0</v>
      </c>
      <c r="Q134" s="26" t="str">
        <f t="shared" si="21"/>
        <v xml:space="preserve"> </v>
      </c>
      <c r="R134" s="27">
        <f t="shared" si="22"/>
        <v>0</v>
      </c>
      <c r="AE134" s="55">
        <f t="shared" si="18"/>
        <v>0</v>
      </c>
      <c r="AF134" s="55">
        <f t="shared" si="19"/>
        <v>0</v>
      </c>
      <c r="AG134" s="55">
        <f t="shared" si="20"/>
        <v>0</v>
      </c>
    </row>
    <row r="135" spans="1:33" x14ac:dyDescent="0.2">
      <c r="A135" s="13"/>
      <c r="B135" s="12"/>
      <c r="C135" s="13"/>
      <c r="D135" s="14" t="s">
        <v>41</v>
      </c>
      <c r="E135" s="57">
        <f>IFERROR(VLOOKUP(D135,Data!$C$1:$D$50,2,FALSE)," ")</f>
        <v>0</v>
      </c>
      <c r="F135" s="15"/>
      <c r="G135" s="15"/>
      <c r="H135" s="15">
        <v>1</v>
      </c>
      <c r="I135" s="11">
        <f t="shared" si="23"/>
        <v>0</v>
      </c>
      <c r="J135" s="12"/>
      <c r="K135" s="16"/>
      <c r="L135" s="24"/>
      <c r="M135" s="17">
        <f t="shared" si="17"/>
        <v>0</v>
      </c>
      <c r="N135" s="17">
        <f t="shared" si="17"/>
        <v>0</v>
      </c>
      <c r="O135" s="17">
        <v>1</v>
      </c>
      <c r="P135" s="11">
        <f t="shared" si="24"/>
        <v>0</v>
      </c>
      <c r="Q135" s="26" t="str">
        <f t="shared" si="21"/>
        <v xml:space="preserve"> </v>
      </c>
      <c r="R135" s="27">
        <f t="shared" si="22"/>
        <v>0</v>
      </c>
      <c r="AE135" s="55">
        <f t="shared" si="18"/>
        <v>0</v>
      </c>
      <c r="AF135" s="55">
        <f t="shared" si="19"/>
        <v>0</v>
      </c>
      <c r="AG135" s="55">
        <f t="shared" si="20"/>
        <v>0</v>
      </c>
    </row>
    <row r="136" spans="1:33" x14ac:dyDescent="0.2">
      <c r="A136" s="13"/>
      <c r="B136" s="12"/>
      <c r="C136" s="13"/>
      <c r="D136" s="14" t="s">
        <v>41</v>
      </c>
      <c r="E136" s="57">
        <f>IFERROR(VLOOKUP(D136,Data!$C$1:$D$50,2,FALSE)," ")</f>
        <v>0</v>
      </c>
      <c r="F136" s="15"/>
      <c r="G136" s="15"/>
      <c r="H136" s="15">
        <v>1</v>
      </c>
      <c r="I136" s="11">
        <f t="shared" ref="I136:I167" si="25">IFERROR(C136*E136*F136*G136*H136," ")</f>
        <v>0</v>
      </c>
      <c r="J136" s="12"/>
      <c r="K136" s="16"/>
      <c r="L136" s="24"/>
      <c r="M136" s="17">
        <f t="shared" si="17"/>
        <v>0</v>
      </c>
      <c r="N136" s="17">
        <f t="shared" si="17"/>
        <v>0</v>
      </c>
      <c r="O136" s="17">
        <v>1</v>
      </c>
      <c r="P136" s="11">
        <f t="shared" ref="P136:P167" si="26">IFERROR(C136*L136*M136*N136*O136," ")</f>
        <v>0</v>
      </c>
      <c r="Q136" s="26" t="str">
        <f t="shared" si="21"/>
        <v xml:space="preserve"> </v>
      </c>
      <c r="R136" s="27">
        <f t="shared" si="22"/>
        <v>0</v>
      </c>
      <c r="AE136" s="55">
        <f t="shared" si="18"/>
        <v>0</v>
      </c>
      <c r="AF136" s="55">
        <f t="shared" si="19"/>
        <v>0</v>
      </c>
      <c r="AG136" s="55">
        <f t="shared" si="20"/>
        <v>0</v>
      </c>
    </row>
    <row r="137" spans="1:33" x14ac:dyDescent="0.2">
      <c r="A137" s="13"/>
      <c r="B137" s="12"/>
      <c r="C137" s="13"/>
      <c r="D137" s="14" t="s">
        <v>41</v>
      </c>
      <c r="E137" s="57">
        <f>IFERROR(VLOOKUP(D137,Data!$C$1:$D$50,2,FALSE)," ")</f>
        <v>0</v>
      </c>
      <c r="F137" s="15"/>
      <c r="G137" s="15"/>
      <c r="H137" s="15">
        <v>1</v>
      </c>
      <c r="I137" s="11">
        <f t="shared" si="25"/>
        <v>0</v>
      </c>
      <c r="J137" s="12"/>
      <c r="K137" s="16"/>
      <c r="L137" s="24"/>
      <c r="M137" s="17">
        <f t="shared" ref="M137:N200" si="27">F137</f>
        <v>0</v>
      </c>
      <c r="N137" s="17">
        <f t="shared" si="27"/>
        <v>0</v>
      </c>
      <c r="O137" s="17">
        <v>1</v>
      </c>
      <c r="P137" s="11">
        <f t="shared" si="26"/>
        <v>0</v>
      </c>
      <c r="Q137" s="26" t="str">
        <f t="shared" si="21"/>
        <v xml:space="preserve"> </v>
      </c>
      <c r="R137" s="27">
        <f t="shared" si="22"/>
        <v>0</v>
      </c>
      <c r="AE137" s="55">
        <f t="shared" ref="AE137:AE200" si="28">IFERROR((I137*$K$3*$K$4)/1000,"0")</f>
        <v>0</v>
      </c>
      <c r="AF137" s="55">
        <f t="shared" ref="AF137:AF200" si="29">IFERROR((P137*$K$3*$K$4)/1000,"0")</f>
        <v>0</v>
      </c>
      <c r="AG137" s="55">
        <f t="shared" ref="AG137:AG200" si="30">AE137-AF137</f>
        <v>0</v>
      </c>
    </row>
    <row r="138" spans="1:33" x14ac:dyDescent="0.2">
      <c r="A138" s="13"/>
      <c r="B138" s="12"/>
      <c r="C138" s="13"/>
      <c r="D138" s="14" t="s">
        <v>41</v>
      </c>
      <c r="E138" s="57">
        <f>IFERROR(VLOOKUP(D138,Data!$C$1:$D$50,2,FALSE)," ")</f>
        <v>0</v>
      </c>
      <c r="F138" s="15"/>
      <c r="G138" s="15"/>
      <c r="H138" s="15">
        <v>1</v>
      </c>
      <c r="I138" s="11">
        <f t="shared" si="25"/>
        <v>0</v>
      </c>
      <c r="J138" s="12"/>
      <c r="K138" s="16"/>
      <c r="L138" s="24"/>
      <c r="M138" s="17">
        <f t="shared" si="27"/>
        <v>0</v>
      </c>
      <c r="N138" s="17">
        <f t="shared" si="27"/>
        <v>0</v>
      </c>
      <c r="O138" s="17">
        <v>1</v>
      </c>
      <c r="P138" s="11">
        <f t="shared" si="26"/>
        <v>0</v>
      </c>
      <c r="Q138" s="26" t="str">
        <f t="shared" si="21"/>
        <v xml:space="preserve"> </v>
      </c>
      <c r="R138" s="27">
        <f t="shared" si="22"/>
        <v>0</v>
      </c>
      <c r="AE138" s="55">
        <f t="shared" si="28"/>
        <v>0</v>
      </c>
      <c r="AF138" s="55">
        <f t="shared" si="29"/>
        <v>0</v>
      </c>
      <c r="AG138" s="55">
        <f t="shared" si="30"/>
        <v>0</v>
      </c>
    </row>
    <row r="139" spans="1:33" x14ac:dyDescent="0.2">
      <c r="A139" s="13"/>
      <c r="B139" s="12"/>
      <c r="C139" s="13"/>
      <c r="D139" s="14" t="s">
        <v>41</v>
      </c>
      <c r="E139" s="57">
        <f>IFERROR(VLOOKUP(D139,Data!$C$1:$D$50,2,FALSE)," ")</f>
        <v>0</v>
      </c>
      <c r="F139" s="15"/>
      <c r="G139" s="15"/>
      <c r="H139" s="15">
        <v>1</v>
      </c>
      <c r="I139" s="11">
        <f t="shared" si="25"/>
        <v>0</v>
      </c>
      <c r="J139" s="12"/>
      <c r="K139" s="16"/>
      <c r="L139" s="24"/>
      <c r="M139" s="17">
        <f t="shared" si="27"/>
        <v>0</v>
      </c>
      <c r="N139" s="17">
        <f t="shared" si="27"/>
        <v>0</v>
      </c>
      <c r="O139" s="17">
        <v>1</v>
      </c>
      <c r="P139" s="11">
        <f t="shared" si="26"/>
        <v>0</v>
      </c>
      <c r="Q139" s="26" t="str">
        <f t="shared" si="21"/>
        <v xml:space="preserve"> </v>
      </c>
      <c r="R139" s="27">
        <f t="shared" si="22"/>
        <v>0</v>
      </c>
      <c r="AE139" s="55">
        <f t="shared" si="28"/>
        <v>0</v>
      </c>
      <c r="AF139" s="55">
        <f t="shared" si="29"/>
        <v>0</v>
      </c>
      <c r="AG139" s="55">
        <f t="shared" si="30"/>
        <v>0</v>
      </c>
    </row>
    <row r="140" spans="1:33" x14ac:dyDescent="0.2">
      <c r="A140" s="13"/>
      <c r="B140" s="31"/>
      <c r="C140" s="13"/>
      <c r="D140" s="14" t="s">
        <v>41</v>
      </c>
      <c r="E140" s="57">
        <f>IFERROR(VLOOKUP(D140,Data!$C$1:$D$50,2,FALSE)," ")</f>
        <v>0</v>
      </c>
      <c r="F140" s="15"/>
      <c r="G140" s="15"/>
      <c r="H140" s="15">
        <v>1</v>
      </c>
      <c r="I140" s="11">
        <f t="shared" si="25"/>
        <v>0</v>
      </c>
      <c r="J140" s="12"/>
      <c r="K140" s="16"/>
      <c r="L140" s="24"/>
      <c r="M140" s="17">
        <f t="shared" si="27"/>
        <v>0</v>
      </c>
      <c r="N140" s="17">
        <f t="shared" si="27"/>
        <v>0</v>
      </c>
      <c r="O140" s="17">
        <v>1</v>
      </c>
      <c r="P140" s="11">
        <f t="shared" si="26"/>
        <v>0</v>
      </c>
      <c r="Q140" s="26" t="str">
        <f t="shared" si="21"/>
        <v xml:space="preserve"> </v>
      </c>
      <c r="R140" s="27">
        <f t="shared" si="22"/>
        <v>0</v>
      </c>
      <c r="AE140" s="55">
        <f t="shared" si="28"/>
        <v>0</v>
      </c>
      <c r="AF140" s="55">
        <f t="shared" si="29"/>
        <v>0</v>
      </c>
      <c r="AG140" s="55">
        <f t="shared" si="30"/>
        <v>0</v>
      </c>
    </row>
    <row r="141" spans="1:33" x14ac:dyDescent="0.2">
      <c r="A141" s="13"/>
      <c r="B141" s="12"/>
      <c r="C141" s="13"/>
      <c r="D141" s="14" t="s">
        <v>41</v>
      </c>
      <c r="E141" s="57">
        <f>IFERROR(VLOOKUP(D141,Data!$C$1:$D$50,2,FALSE)," ")</f>
        <v>0</v>
      </c>
      <c r="F141" s="15"/>
      <c r="G141" s="15"/>
      <c r="H141" s="15">
        <v>1</v>
      </c>
      <c r="I141" s="11">
        <f t="shared" si="25"/>
        <v>0</v>
      </c>
      <c r="J141" s="12"/>
      <c r="K141" s="16"/>
      <c r="L141" s="24"/>
      <c r="M141" s="17">
        <f t="shared" si="27"/>
        <v>0</v>
      </c>
      <c r="N141" s="17">
        <f t="shared" si="27"/>
        <v>0</v>
      </c>
      <c r="O141" s="17">
        <v>1</v>
      </c>
      <c r="P141" s="11">
        <f t="shared" si="26"/>
        <v>0</v>
      </c>
      <c r="Q141" s="26" t="str">
        <f t="shared" si="21"/>
        <v xml:space="preserve"> </v>
      </c>
      <c r="R141" s="27">
        <f t="shared" si="22"/>
        <v>0</v>
      </c>
      <c r="AE141" s="55">
        <f t="shared" si="28"/>
        <v>0</v>
      </c>
      <c r="AF141" s="55">
        <f t="shared" si="29"/>
        <v>0</v>
      </c>
      <c r="AG141" s="55">
        <f t="shared" si="30"/>
        <v>0</v>
      </c>
    </row>
    <row r="142" spans="1:33" x14ac:dyDescent="0.2">
      <c r="A142" s="13"/>
      <c r="B142" s="12"/>
      <c r="C142" s="13"/>
      <c r="D142" s="14" t="s">
        <v>41</v>
      </c>
      <c r="E142" s="57">
        <f>IFERROR(VLOOKUP(D142,Data!$C$1:$D$50,2,FALSE)," ")</f>
        <v>0</v>
      </c>
      <c r="F142" s="15"/>
      <c r="G142" s="15"/>
      <c r="H142" s="15">
        <v>1</v>
      </c>
      <c r="I142" s="11">
        <f t="shared" si="25"/>
        <v>0</v>
      </c>
      <c r="J142" s="12"/>
      <c r="K142" s="16"/>
      <c r="L142" s="24"/>
      <c r="M142" s="17">
        <f t="shared" si="27"/>
        <v>0</v>
      </c>
      <c r="N142" s="17">
        <f t="shared" si="27"/>
        <v>0</v>
      </c>
      <c r="O142" s="17">
        <v>1</v>
      </c>
      <c r="P142" s="11">
        <f t="shared" si="26"/>
        <v>0</v>
      </c>
      <c r="Q142" s="26" t="str">
        <f t="shared" si="21"/>
        <v xml:space="preserve"> </v>
      </c>
      <c r="R142" s="27">
        <f t="shared" si="22"/>
        <v>0</v>
      </c>
      <c r="AE142" s="55">
        <f t="shared" si="28"/>
        <v>0</v>
      </c>
      <c r="AF142" s="55">
        <f t="shared" si="29"/>
        <v>0</v>
      </c>
      <c r="AG142" s="55">
        <f t="shared" si="30"/>
        <v>0</v>
      </c>
    </row>
    <row r="143" spans="1:33" x14ac:dyDescent="0.2">
      <c r="A143" s="13"/>
      <c r="B143" s="12"/>
      <c r="C143" s="13"/>
      <c r="D143" s="14" t="s">
        <v>41</v>
      </c>
      <c r="E143" s="57">
        <f>IFERROR(VLOOKUP(D143,Data!$C$1:$D$50,2,FALSE)," ")</f>
        <v>0</v>
      </c>
      <c r="F143" s="15"/>
      <c r="G143" s="15"/>
      <c r="H143" s="15">
        <v>1</v>
      </c>
      <c r="I143" s="11">
        <f t="shared" si="25"/>
        <v>0</v>
      </c>
      <c r="J143" s="12"/>
      <c r="K143" s="16"/>
      <c r="L143" s="24"/>
      <c r="M143" s="17">
        <f t="shared" si="27"/>
        <v>0</v>
      </c>
      <c r="N143" s="17">
        <f t="shared" si="27"/>
        <v>0</v>
      </c>
      <c r="O143" s="17">
        <v>1</v>
      </c>
      <c r="P143" s="11">
        <f t="shared" si="26"/>
        <v>0</v>
      </c>
      <c r="Q143" s="26" t="str">
        <f t="shared" si="21"/>
        <v xml:space="preserve"> </v>
      </c>
      <c r="R143" s="27">
        <f t="shared" si="22"/>
        <v>0</v>
      </c>
      <c r="AE143" s="55">
        <f t="shared" si="28"/>
        <v>0</v>
      </c>
      <c r="AF143" s="55">
        <f t="shared" si="29"/>
        <v>0</v>
      </c>
      <c r="AG143" s="55">
        <f t="shared" si="30"/>
        <v>0</v>
      </c>
    </row>
    <row r="144" spans="1:33" x14ac:dyDescent="0.2">
      <c r="A144" s="13"/>
      <c r="B144" s="12"/>
      <c r="C144" s="13"/>
      <c r="D144" s="14" t="s">
        <v>41</v>
      </c>
      <c r="E144" s="57">
        <f>IFERROR(VLOOKUP(D144,Data!$C$1:$D$50,2,FALSE)," ")</f>
        <v>0</v>
      </c>
      <c r="F144" s="15"/>
      <c r="G144" s="15"/>
      <c r="H144" s="15">
        <v>1</v>
      </c>
      <c r="I144" s="11">
        <f t="shared" si="25"/>
        <v>0</v>
      </c>
      <c r="J144" s="12"/>
      <c r="K144" s="16"/>
      <c r="L144" s="24"/>
      <c r="M144" s="17">
        <f t="shared" si="27"/>
        <v>0</v>
      </c>
      <c r="N144" s="17">
        <f t="shared" si="27"/>
        <v>0</v>
      </c>
      <c r="O144" s="17">
        <v>1</v>
      </c>
      <c r="P144" s="11">
        <f t="shared" si="26"/>
        <v>0</v>
      </c>
      <c r="Q144" s="26" t="str">
        <f t="shared" si="21"/>
        <v xml:space="preserve"> </v>
      </c>
      <c r="R144" s="27">
        <f t="shared" si="22"/>
        <v>0</v>
      </c>
      <c r="AE144" s="55">
        <f t="shared" si="28"/>
        <v>0</v>
      </c>
      <c r="AF144" s="55">
        <f t="shared" si="29"/>
        <v>0</v>
      </c>
      <c r="AG144" s="55">
        <f t="shared" si="30"/>
        <v>0</v>
      </c>
    </row>
    <row r="145" spans="1:33" x14ac:dyDescent="0.2">
      <c r="A145" s="13"/>
      <c r="B145" s="12"/>
      <c r="C145" s="13"/>
      <c r="D145" s="14" t="s">
        <v>41</v>
      </c>
      <c r="E145" s="57">
        <f>IFERROR(VLOOKUP(D145,Data!$C$1:$D$50,2,FALSE)," ")</f>
        <v>0</v>
      </c>
      <c r="F145" s="15"/>
      <c r="G145" s="15"/>
      <c r="H145" s="15">
        <v>1</v>
      </c>
      <c r="I145" s="11">
        <f t="shared" si="25"/>
        <v>0</v>
      </c>
      <c r="J145" s="12"/>
      <c r="K145" s="16"/>
      <c r="L145" s="24"/>
      <c r="M145" s="17">
        <f t="shared" si="27"/>
        <v>0</v>
      </c>
      <c r="N145" s="17">
        <f t="shared" si="27"/>
        <v>0</v>
      </c>
      <c r="O145" s="17">
        <v>1</v>
      </c>
      <c r="P145" s="11">
        <f t="shared" si="26"/>
        <v>0</v>
      </c>
      <c r="Q145" s="26" t="str">
        <f t="shared" si="21"/>
        <v xml:space="preserve"> </v>
      </c>
      <c r="R145" s="27">
        <f t="shared" si="22"/>
        <v>0</v>
      </c>
      <c r="AE145" s="55">
        <f t="shared" si="28"/>
        <v>0</v>
      </c>
      <c r="AF145" s="55">
        <f t="shared" si="29"/>
        <v>0</v>
      </c>
      <c r="AG145" s="55">
        <f t="shared" si="30"/>
        <v>0</v>
      </c>
    </row>
    <row r="146" spans="1:33" x14ac:dyDescent="0.2">
      <c r="A146" s="13"/>
      <c r="B146" s="12"/>
      <c r="C146" s="13"/>
      <c r="D146" s="14" t="s">
        <v>41</v>
      </c>
      <c r="E146" s="57">
        <f>IFERROR(VLOOKUP(D146,Data!$C$1:$D$50,2,FALSE)," ")</f>
        <v>0</v>
      </c>
      <c r="F146" s="15"/>
      <c r="G146" s="15"/>
      <c r="H146" s="15">
        <v>1</v>
      </c>
      <c r="I146" s="11">
        <f t="shared" si="25"/>
        <v>0</v>
      </c>
      <c r="J146" s="12"/>
      <c r="K146" s="16"/>
      <c r="L146" s="24"/>
      <c r="M146" s="17">
        <f t="shared" si="27"/>
        <v>0</v>
      </c>
      <c r="N146" s="17">
        <f t="shared" si="27"/>
        <v>0</v>
      </c>
      <c r="O146" s="17">
        <v>1</v>
      </c>
      <c r="P146" s="11">
        <f t="shared" si="26"/>
        <v>0</v>
      </c>
      <c r="Q146" s="26" t="str">
        <f t="shared" si="21"/>
        <v xml:space="preserve"> </v>
      </c>
      <c r="R146" s="27">
        <f t="shared" si="22"/>
        <v>0</v>
      </c>
      <c r="AE146" s="55">
        <f t="shared" si="28"/>
        <v>0</v>
      </c>
      <c r="AF146" s="55">
        <f t="shared" si="29"/>
        <v>0</v>
      </c>
      <c r="AG146" s="55">
        <f t="shared" si="30"/>
        <v>0</v>
      </c>
    </row>
    <row r="147" spans="1:33" x14ac:dyDescent="0.2">
      <c r="A147" s="13"/>
      <c r="B147" s="12"/>
      <c r="C147" s="13"/>
      <c r="D147" s="14" t="s">
        <v>41</v>
      </c>
      <c r="E147" s="57">
        <f>IFERROR(VLOOKUP(D147,Data!$C$1:$D$50,2,FALSE)," ")</f>
        <v>0</v>
      </c>
      <c r="F147" s="15"/>
      <c r="G147" s="15"/>
      <c r="H147" s="15">
        <v>1</v>
      </c>
      <c r="I147" s="11">
        <f t="shared" si="25"/>
        <v>0</v>
      </c>
      <c r="J147" s="12"/>
      <c r="K147" s="16"/>
      <c r="L147" s="24"/>
      <c r="M147" s="17">
        <f t="shared" si="27"/>
        <v>0</v>
      </c>
      <c r="N147" s="17">
        <f t="shared" si="27"/>
        <v>0</v>
      </c>
      <c r="O147" s="17">
        <v>1</v>
      </c>
      <c r="P147" s="11">
        <f t="shared" si="26"/>
        <v>0</v>
      </c>
      <c r="Q147" s="26" t="str">
        <f t="shared" si="21"/>
        <v xml:space="preserve"> </v>
      </c>
      <c r="R147" s="27">
        <f t="shared" si="22"/>
        <v>0</v>
      </c>
      <c r="AE147" s="55">
        <f t="shared" si="28"/>
        <v>0</v>
      </c>
      <c r="AF147" s="55">
        <f t="shared" si="29"/>
        <v>0</v>
      </c>
      <c r="AG147" s="55">
        <f t="shared" si="30"/>
        <v>0</v>
      </c>
    </row>
    <row r="148" spans="1:33" x14ac:dyDescent="0.2">
      <c r="A148" s="13"/>
      <c r="B148" s="12"/>
      <c r="C148" s="13"/>
      <c r="D148" s="14" t="s">
        <v>41</v>
      </c>
      <c r="E148" s="57">
        <f>IFERROR(VLOOKUP(D148,Data!$C$1:$D$50,2,FALSE)," ")</f>
        <v>0</v>
      </c>
      <c r="F148" s="15"/>
      <c r="G148" s="15"/>
      <c r="H148" s="15">
        <v>1</v>
      </c>
      <c r="I148" s="11">
        <f t="shared" si="25"/>
        <v>0</v>
      </c>
      <c r="J148" s="12"/>
      <c r="K148" s="16"/>
      <c r="L148" s="24"/>
      <c r="M148" s="17">
        <f t="shared" si="27"/>
        <v>0</v>
      </c>
      <c r="N148" s="17">
        <f t="shared" si="27"/>
        <v>0</v>
      </c>
      <c r="O148" s="17">
        <v>1</v>
      </c>
      <c r="P148" s="11">
        <f t="shared" si="26"/>
        <v>0</v>
      </c>
      <c r="Q148" s="26" t="str">
        <f t="shared" si="21"/>
        <v xml:space="preserve"> </v>
      </c>
      <c r="R148" s="27">
        <f t="shared" si="22"/>
        <v>0</v>
      </c>
      <c r="AE148" s="55">
        <f t="shared" si="28"/>
        <v>0</v>
      </c>
      <c r="AF148" s="55">
        <f t="shared" si="29"/>
        <v>0</v>
      </c>
      <c r="AG148" s="55">
        <f t="shared" si="30"/>
        <v>0</v>
      </c>
    </row>
    <row r="149" spans="1:33" x14ac:dyDescent="0.2">
      <c r="A149" s="13"/>
      <c r="B149" s="12"/>
      <c r="C149" s="13"/>
      <c r="D149" s="14" t="s">
        <v>41</v>
      </c>
      <c r="E149" s="57">
        <f>IFERROR(VLOOKUP(D149,Data!$C$1:$D$50,2,FALSE)," ")</f>
        <v>0</v>
      </c>
      <c r="F149" s="15"/>
      <c r="G149" s="15"/>
      <c r="H149" s="15">
        <v>1</v>
      </c>
      <c r="I149" s="11">
        <f t="shared" si="25"/>
        <v>0</v>
      </c>
      <c r="J149" s="12"/>
      <c r="K149" s="16"/>
      <c r="L149" s="24"/>
      <c r="M149" s="17">
        <f t="shared" si="27"/>
        <v>0</v>
      </c>
      <c r="N149" s="17">
        <f t="shared" si="27"/>
        <v>0</v>
      </c>
      <c r="O149" s="17">
        <v>1</v>
      </c>
      <c r="P149" s="11">
        <f t="shared" si="26"/>
        <v>0</v>
      </c>
      <c r="Q149" s="26" t="str">
        <f t="shared" si="21"/>
        <v xml:space="preserve"> </v>
      </c>
      <c r="R149" s="27">
        <f t="shared" si="22"/>
        <v>0</v>
      </c>
      <c r="AE149" s="55">
        <f t="shared" si="28"/>
        <v>0</v>
      </c>
      <c r="AF149" s="55">
        <f t="shared" si="29"/>
        <v>0</v>
      </c>
      <c r="AG149" s="55">
        <f t="shared" si="30"/>
        <v>0</v>
      </c>
    </row>
    <row r="150" spans="1:33" x14ac:dyDescent="0.2">
      <c r="A150" s="13"/>
      <c r="B150" s="12"/>
      <c r="C150" s="13"/>
      <c r="D150" s="14" t="s">
        <v>41</v>
      </c>
      <c r="E150" s="57">
        <f>IFERROR(VLOOKUP(D150,Data!$C$1:$D$50,2,FALSE)," ")</f>
        <v>0</v>
      </c>
      <c r="F150" s="15"/>
      <c r="G150" s="15"/>
      <c r="H150" s="15">
        <v>1</v>
      </c>
      <c r="I150" s="11">
        <f t="shared" si="25"/>
        <v>0</v>
      </c>
      <c r="J150" s="12"/>
      <c r="K150" s="16"/>
      <c r="L150" s="24"/>
      <c r="M150" s="17">
        <f t="shared" si="27"/>
        <v>0</v>
      </c>
      <c r="N150" s="17">
        <f t="shared" si="27"/>
        <v>0</v>
      </c>
      <c r="O150" s="17">
        <v>1</v>
      </c>
      <c r="P150" s="11">
        <f t="shared" si="26"/>
        <v>0</v>
      </c>
      <c r="Q150" s="26" t="str">
        <f t="shared" si="21"/>
        <v xml:space="preserve"> </v>
      </c>
      <c r="R150" s="27">
        <f t="shared" si="22"/>
        <v>0</v>
      </c>
      <c r="AE150" s="55">
        <f t="shared" si="28"/>
        <v>0</v>
      </c>
      <c r="AF150" s="55">
        <f t="shared" si="29"/>
        <v>0</v>
      </c>
      <c r="AG150" s="55">
        <f t="shared" si="30"/>
        <v>0</v>
      </c>
    </row>
    <row r="151" spans="1:33" x14ac:dyDescent="0.2">
      <c r="A151" s="13"/>
      <c r="B151" s="12"/>
      <c r="C151" s="13"/>
      <c r="D151" s="14" t="s">
        <v>41</v>
      </c>
      <c r="E151" s="57">
        <f>IFERROR(VLOOKUP(D151,Data!$C$1:$D$50,2,FALSE)," ")</f>
        <v>0</v>
      </c>
      <c r="F151" s="15"/>
      <c r="G151" s="15"/>
      <c r="H151" s="15">
        <v>1</v>
      </c>
      <c r="I151" s="11">
        <f t="shared" si="25"/>
        <v>0</v>
      </c>
      <c r="J151" s="12"/>
      <c r="K151" s="16"/>
      <c r="L151" s="24"/>
      <c r="M151" s="17">
        <f t="shared" si="27"/>
        <v>0</v>
      </c>
      <c r="N151" s="17">
        <f t="shared" si="27"/>
        <v>0</v>
      </c>
      <c r="O151" s="17">
        <v>1</v>
      </c>
      <c r="P151" s="11">
        <f t="shared" si="26"/>
        <v>0</v>
      </c>
      <c r="Q151" s="26" t="str">
        <f t="shared" si="21"/>
        <v xml:space="preserve"> </v>
      </c>
      <c r="R151" s="27">
        <f t="shared" si="22"/>
        <v>0</v>
      </c>
      <c r="AE151" s="55">
        <f t="shared" si="28"/>
        <v>0</v>
      </c>
      <c r="AF151" s="55">
        <f t="shared" si="29"/>
        <v>0</v>
      </c>
      <c r="AG151" s="55">
        <f t="shared" si="30"/>
        <v>0</v>
      </c>
    </row>
    <row r="152" spans="1:33" x14ac:dyDescent="0.2">
      <c r="A152" s="13"/>
      <c r="B152" s="12"/>
      <c r="C152" s="13"/>
      <c r="D152" s="14" t="s">
        <v>41</v>
      </c>
      <c r="E152" s="57">
        <f>IFERROR(VLOOKUP(D152,Data!$C$1:$D$50,2,FALSE)," ")</f>
        <v>0</v>
      </c>
      <c r="F152" s="15"/>
      <c r="G152" s="15"/>
      <c r="H152" s="15">
        <v>1</v>
      </c>
      <c r="I152" s="11">
        <f t="shared" si="25"/>
        <v>0</v>
      </c>
      <c r="J152" s="12"/>
      <c r="K152" s="16"/>
      <c r="L152" s="24"/>
      <c r="M152" s="17">
        <f t="shared" si="27"/>
        <v>0</v>
      </c>
      <c r="N152" s="17">
        <f t="shared" si="27"/>
        <v>0</v>
      </c>
      <c r="O152" s="17">
        <v>1</v>
      </c>
      <c r="P152" s="11">
        <f t="shared" si="26"/>
        <v>0</v>
      </c>
      <c r="Q152" s="26" t="str">
        <f t="shared" si="21"/>
        <v xml:space="preserve"> </v>
      </c>
      <c r="R152" s="27">
        <f t="shared" si="22"/>
        <v>0</v>
      </c>
      <c r="AE152" s="55">
        <f t="shared" si="28"/>
        <v>0</v>
      </c>
      <c r="AF152" s="55">
        <f t="shared" si="29"/>
        <v>0</v>
      </c>
      <c r="AG152" s="55">
        <f t="shared" si="30"/>
        <v>0</v>
      </c>
    </row>
    <row r="153" spans="1:33" x14ac:dyDescent="0.2">
      <c r="A153" s="13"/>
      <c r="B153" s="12"/>
      <c r="C153" s="13"/>
      <c r="D153" s="14" t="s">
        <v>41</v>
      </c>
      <c r="E153" s="57">
        <f>IFERROR(VLOOKUP(D153,Data!$C$1:$D$50,2,FALSE)," ")</f>
        <v>0</v>
      </c>
      <c r="F153" s="15"/>
      <c r="G153" s="15"/>
      <c r="H153" s="15">
        <v>1</v>
      </c>
      <c r="I153" s="11">
        <f t="shared" si="25"/>
        <v>0</v>
      </c>
      <c r="J153" s="12"/>
      <c r="K153" s="16"/>
      <c r="L153" s="24"/>
      <c r="M153" s="17">
        <f t="shared" si="27"/>
        <v>0</v>
      </c>
      <c r="N153" s="17">
        <f t="shared" si="27"/>
        <v>0</v>
      </c>
      <c r="O153" s="17">
        <v>1</v>
      </c>
      <c r="P153" s="11">
        <f t="shared" si="26"/>
        <v>0</v>
      </c>
      <c r="Q153" s="26" t="str">
        <f t="shared" si="21"/>
        <v xml:space="preserve"> </v>
      </c>
      <c r="R153" s="27">
        <f t="shared" si="22"/>
        <v>0</v>
      </c>
      <c r="AE153" s="55">
        <f t="shared" si="28"/>
        <v>0</v>
      </c>
      <c r="AF153" s="55">
        <f t="shared" si="29"/>
        <v>0</v>
      </c>
      <c r="AG153" s="55">
        <f t="shared" si="30"/>
        <v>0</v>
      </c>
    </row>
    <row r="154" spans="1:33" x14ac:dyDescent="0.2">
      <c r="A154" s="13"/>
      <c r="B154" s="12"/>
      <c r="C154" s="13"/>
      <c r="D154" s="14" t="s">
        <v>41</v>
      </c>
      <c r="E154" s="57">
        <f>IFERROR(VLOOKUP(D154,Data!$C$1:$D$50,2,FALSE)," ")</f>
        <v>0</v>
      </c>
      <c r="F154" s="15"/>
      <c r="G154" s="15"/>
      <c r="H154" s="15">
        <v>1</v>
      </c>
      <c r="I154" s="11">
        <f t="shared" si="25"/>
        <v>0</v>
      </c>
      <c r="J154" s="12"/>
      <c r="K154" s="16"/>
      <c r="L154" s="24"/>
      <c r="M154" s="17">
        <f t="shared" si="27"/>
        <v>0</v>
      </c>
      <c r="N154" s="17">
        <f t="shared" si="27"/>
        <v>0</v>
      </c>
      <c r="O154" s="17">
        <v>1</v>
      </c>
      <c r="P154" s="11">
        <f t="shared" si="26"/>
        <v>0</v>
      </c>
      <c r="Q154" s="26" t="str">
        <f t="shared" si="21"/>
        <v xml:space="preserve"> </v>
      </c>
      <c r="R154" s="27">
        <f t="shared" si="22"/>
        <v>0</v>
      </c>
      <c r="AE154" s="55">
        <f t="shared" si="28"/>
        <v>0</v>
      </c>
      <c r="AF154" s="55">
        <f t="shared" si="29"/>
        <v>0</v>
      </c>
      <c r="AG154" s="55">
        <f t="shared" si="30"/>
        <v>0</v>
      </c>
    </row>
    <row r="155" spans="1:33" x14ac:dyDescent="0.2">
      <c r="A155" s="13"/>
      <c r="B155" s="12"/>
      <c r="C155" s="13"/>
      <c r="D155" s="14" t="s">
        <v>41</v>
      </c>
      <c r="E155" s="57">
        <f>IFERROR(VLOOKUP(D155,Data!$C$1:$D$50,2,FALSE)," ")</f>
        <v>0</v>
      </c>
      <c r="F155" s="15"/>
      <c r="G155" s="15"/>
      <c r="H155" s="15">
        <v>1</v>
      </c>
      <c r="I155" s="11">
        <f t="shared" si="25"/>
        <v>0</v>
      </c>
      <c r="J155" s="12"/>
      <c r="K155" s="16"/>
      <c r="L155" s="24"/>
      <c r="M155" s="17">
        <f t="shared" si="27"/>
        <v>0</v>
      </c>
      <c r="N155" s="17">
        <f t="shared" si="27"/>
        <v>0</v>
      </c>
      <c r="O155" s="17">
        <v>1</v>
      </c>
      <c r="P155" s="11">
        <f t="shared" si="26"/>
        <v>0</v>
      </c>
      <c r="Q155" s="26" t="str">
        <f t="shared" si="21"/>
        <v xml:space="preserve"> </v>
      </c>
      <c r="R155" s="27">
        <f t="shared" si="22"/>
        <v>0</v>
      </c>
      <c r="AE155" s="55">
        <f t="shared" si="28"/>
        <v>0</v>
      </c>
      <c r="AF155" s="55">
        <f t="shared" si="29"/>
        <v>0</v>
      </c>
      <c r="AG155" s="55">
        <f t="shared" si="30"/>
        <v>0</v>
      </c>
    </row>
    <row r="156" spans="1:33" x14ac:dyDescent="0.2">
      <c r="A156" s="13"/>
      <c r="B156" s="12"/>
      <c r="C156" s="13"/>
      <c r="D156" s="14" t="s">
        <v>41</v>
      </c>
      <c r="E156" s="57">
        <f>IFERROR(VLOOKUP(D156,Data!$C$1:$D$50,2,FALSE)," ")</f>
        <v>0</v>
      </c>
      <c r="F156" s="15"/>
      <c r="G156" s="15"/>
      <c r="H156" s="15">
        <v>1</v>
      </c>
      <c r="I156" s="11">
        <f t="shared" si="25"/>
        <v>0</v>
      </c>
      <c r="J156" s="12"/>
      <c r="K156" s="16"/>
      <c r="L156" s="24"/>
      <c r="M156" s="17">
        <f t="shared" si="27"/>
        <v>0</v>
      </c>
      <c r="N156" s="17">
        <f t="shared" si="27"/>
        <v>0</v>
      </c>
      <c r="O156" s="17">
        <v>1</v>
      </c>
      <c r="P156" s="11">
        <f t="shared" si="26"/>
        <v>0</v>
      </c>
      <c r="Q156" s="26" t="str">
        <f t="shared" si="21"/>
        <v xml:space="preserve"> </v>
      </c>
      <c r="R156" s="27">
        <f t="shared" si="22"/>
        <v>0</v>
      </c>
      <c r="AE156" s="55">
        <f t="shared" si="28"/>
        <v>0</v>
      </c>
      <c r="AF156" s="55">
        <f t="shared" si="29"/>
        <v>0</v>
      </c>
      <c r="AG156" s="55">
        <f t="shared" si="30"/>
        <v>0</v>
      </c>
    </row>
    <row r="157" spans="1:33" x14ac:dyDescent="0.2">
      <c r="A157" s="13"/>
      <c r="B157" s="12"/>
      <c r="C157" s="13"/>
      <c r="D157" s="14" t="s">
        <v>41</v>
      </c>
      <c r="E157" s="57">
        <f>IFERROR(VLOOKUP(D157,Data!$C$1:$D$50,2,FALSE)," ")</f>
        <v>0</v>
      </c>
      <c r="F157" s="15"/>
      <c r="G157" s="15"/>
      <c r="H157" s="15">
        <v>1</v>
      </c>
      <c r="I157" s="11">
        <f t="shared" si="25"/>
        <v>0</v>
      </c>
      <c r="J157" s="12"/>
      <c r="K157" s="16"/>
      <c r="L157" s="24"/>
      <c r="M157" s="17">
        <f t="shared" si="27"/>
        <v>0</v>
      </c>
      <c r="N157" s="17">
        <f t="shared" si="27"/>
        <v>0</v>
      </c>
      <c r="O157" s="17">
        <v>1</v>
      </c>
      <c r="P157" s="11">
        <f t="shared" si="26"/>
        <v>0</v>
      </c>
      <c r="Q157" s="26" t="str">
        <f t="shared" si="21"/>
        <v xml:space="preserve"> </v>
      </c>
      <c r="R157" s="27">
        <f t="shared" si="22"/>
        <v>0</v>
      </c>
      <c r="AE157" s="55">
        <f t="shared" si="28"/>
        <v>0</v>
      </c>
      <c r="AF157" s="55">
        <f t="shared" si="29"/>
        <v>0</v>
      </c>
      <c r="AG157" s="55">
        <f t="shared" si="30"/>
        <v>0</v>
      </c>
    </row>
    <row r="158" spans="1:33" x14ac:dyDescent="0.2">
      <c r="A158" s="13"/>
      <c r="B158" s="12"/>
      <c r="C158" s="13"/>
      <c r="D158" s="14" t="s">
        <v>41</v>
      </c>
      <c r="E158" s="57">
        <f>IFERROR(VLOOKUP(D158,Data!$C$1:$D$50,2,FALSE)," ")</f>
        <v>0</v>
      </c>
      <c r="F158" s="15"/>
      <c r="G158" s="15"/>
      <c r="H158" s="15">
        <v>1</v>
      </c>
      <c r="I158" s="11">
        <f t="shared" si="25"/>
        <v>0</v>
      </c>
      <c r="J158" s="12"/>
      <c r="K158" s="16"/>
      <c r="L158" s="24"/>
      <c r="M158" s="17">
        <f t="shared" si="27"/>
        <v>0</v>
      </c>
      <c r="N158" s="17">
        <f t="shared" si="27"/>
        <v>0</v>
      </c>
      <c r="O158" s="17">
        <v>1</v>
      </c>
      <c r="P158" s="11">
        <f t="shared" si="26"/>
        <v>0</v>
      </c>
      <c r="Q158" s="26" t="str">
        <f t="shared" si="21"/>
        <v xml:space="preserve"> </v>
      </c>
      <c r="R158" s="27">
        <f t="shared" si="22"/>
        <v>0</v>
      </c>
      <c r="AE158" s="55">
        <f t="shared" si="28"/>
        <v>0</v>
      </c>
      <c r="AF158" s="55">
        <f t="shared" si="29"/>
        <v>0</v>
      </c>
      <c r="AG158" s="55">
        <f t="shared" si="30"/>
        <v>0</v>
      </c>
    </row>
    <row r="159" spans="1:33" x14ac:dyDescent="0.2">
      <c r="A159" s="13"/>
      <c r="B159" s="12"/>
      <c r="C159" s="13"/>
      <c r="D159" s="14" t="s">
        <v>41</v>
      </c>
      <c r="E159" s="57">
        <f>IFERROR(VLOOKUP(D159,Data!$C$1:$D$50,2,FALSE)," ")</f>
        <v>0</v>
      </c>
      <c r="F159" s="15"/>
      <c r="G159" s="15"/>
      <c r="H159" s="15">
        <v>1</v>
      </c>
      <c r="I159" s="11">
        <f t="shared" si="25"/>
        <v>0</v>
      </c>
      <c r="J159" s="12"/>
      <c r="K159" s="16"/>
      <c r="L159" s="24"/>
      <c r="M159" s="17">
        <f t="shared" si="27"/>
        <v>0</v>
      </c>
      <c r="N159" s="17">
        <f t="shared" si="27"/>
        <v>0</v>
      </c>
      <c r="O159" s="17">
        <v>1</v>
      </c>
      <c r="P159" s="11">
        <f t="shared" si="26"/>
        <v>0</v>
      </c>
      <c r="Q159" s="26" t="str">
        <f t="shared" si="21"/>
        <v xml:space="preserve"> </v>
      </c>
      <c r="R159" s="27">
        <f t="shared" si="22"/>
        <v>0</v>
      </c>
      <c r="AE159" s="55">
        <f t="shared" si="28"/>
        <v>0</v>
      </c>
      <c r="AF159" s="55">
        <f t="shared" si="29"/>
        <v>0</v>
      </c>
      <c r="AG159" s="55">
        <f t="shared" si="30"/>
        <v>0</v>
      </c>
    </row>
    <row r="160" spans="1:33" x14ac:dyDescent="0.2">
      <c r="A160" s="13"/>
      <c r="B160" s="12"/>
      <c r="C160" s="13"/>
      <c r="D160" s="14" t="s">
        <v>41</v>
      </c>
      <c r="E160" s="57">
        <f>IFERROR(VLOOKUP(D160,Data!$C$1:$D$50,2,FALSE)," ")</f>
        <v>0</v>
      </c>
      <c r="F160" s="15"/>
      <c r="G160" s="15"/>
      <c r="H160" s="15">
        <v>1</v>
      </c>
      <c r="I160" s="11">
        <f t="shared" si="25"/>
        <v>0</v>
      </c>
      <c r="J160" s="12"/>
      <c r="K160" s="16"/>
      <c r="L160" s="24"/>
      <c r="M160" s="17">
        <f t="shared" si="27"/>
        <v>0</v>
      </c>
      <c r="N160" s="17">
        <f t="shared" si="27"/>
        <v>0</v>
      </c>
      <c r="O160" s="17">
        <v>1</v>
      </c>
      <c r="P160" s="11">
        <f t="shared" si="26"/>
        <v>0</v>
      </c>
      <c r="Q160" s="26" t="str">
        <f t="shared" si="21"/>
        <v xml:space="preserve"> </v>
      </c>
      <c r="R160" s="27">
        <f t="shared" si="22"/>
        <v>0</v>
      </c>
      <c r="AE160" s="55">
        <f t="shared" si="28"/>
        <v>0</v>
      </c>
      <c r="AF160" s="55">
        <f t="shared" si="29"/>
        <v>0</v>
      </c>
      <c r="AG160" s="55">
        <f t="shared" si="30"/>
        <v>0</v>
      </c>
    </row>
    <row r="161" spans="1:33" x14ac:dyDescent="0.2">
      <c r="A161" s="13"/>
      <c r="B161" s="12"/>
      <c r="C161" s="13"/>
      <c r="D161" s="14" t="s">
        <v>41</v>
      </c>
      <c r="E161" s="57">
        <f>IFERROR(VLOOKUP(D161,Data!$C$1:$D$50,2,FALSE)," ")</f>
        <v>0</v>
      </c>
      <c r="F161" s="15"/>
      <c r="G161" s="15"/>
      <c r="H161" s="15">
        <v>1</v>
      </c>
      <c r="I161" s="11">
        <f t="shared" si="25"/>
        <v>0</v>
      </c>
      <c r="J161" s="12"/>
      <c r="K161" s="16"/>
      <c r="L161" s="24"/>
      <c r="M161" s="17">
        <f t="shared" si="27"/>
        <v>0</v>
      </c>
      <c r="N161" s="17">
        <f t="shared" si="27"/>
        <v>0</v>
      </c>
      <c r="O161" s="17">
        <v>1</v>
      </c>
      <c r="P161" s="11">
        <f t="shared" si="26"/>
        <v>0</v>
      </c>
      <c r="Q161" s="26" t="str">
        <f t="shared" si="21"/>
        <v xml:space="preserve"> </v>
      </c>
      <c r="R161" s="27">
        <f t="shared" si="22"/>
        <v>0</v>
      </c>
      <c r="AE161" s="55">
        <f t="shared" si="28"/>
        <v>0</v>
      </c>
      <c r="AF161" s="55">
        <f t="shared" si="29"/>
        <v>0</v>
      </c>
      <c r="AG161" s="55">
        <f t="shared" si="30"/>
        <v>0</v>
      </c>
    </row>
    <row r="162" spans="1:33" x14ac:dyDescent="0.2">
      <c r="A162" s="13"/>
      <c r="B162" s="12"/>
      <c r="C162" s="13"/>
      <c r="D162" s="14" t="s">
        <v>41</v>
      </c>
      <c r="E162" s="57">
        <f>IFERROR(VLOOKUP(D162,Data!$C$1:$D$50,2,FALSE)," ")</f>
        <v>0</v>
      </c>
      <c r="F162" s="15"/>
      <c r="G162" s="15"/>
      <c r="H162" s="15">
        <v>1</v>
      </c>
      <c r="I162" s="11">
        <f t="shared" si="25"/>
        <v>0</v>
      </c>
      <c r="J162" s="12"/>
      <c r="K162" s="16"/>
      <c r="L162" s="24"/>
      <c r="M162" s="17">
        <f t="shared" si="27"/>
        <v>0</v>
      </c>
      <c r="N162" s="17">
        <f t="shared" si="27"/>
        <v>0</v>
      </c>
      <c r="O162" s="17">
        <v>1</v>
      </c>
      <c r="P162" s="11">
        <f t="shared" si="26"/>
        <v>0</v>
      </c>
      <c r="Q162" s="26" t="str">
        <f t="shared" si="21"/>
        <v xml:space="preserve"> </v>
      </c>
      <c r="R162" s="27">
        <f t="shared" si="22"/>
        <v>0</v>
      </c>
      <c r="AE162" s="55">
        <f t="shared" si="28"/>
        <v>0</v>
      </c>
      <c r="AF162" s="55">
        <f t="shared" si="29"/>
        <v>0</v>
      </c>
      <c r="AG162" s="55">
        <f t="shared" si="30"/>
        <v>0</v>
      </c>
    </row>
    <row r="163" spans="1:33" x14ac:dyDescent="0.2">
      <c r="A163" s="13"/>
      <c r="B163" s="12"/>
      <c r="C163" s="13"/>
      <c r="D163" s="14" t="s">
        <v>41</v>
      </c>
      <c r="E163" s="57">
        <f>IFERROR(VLOOKUP(D163,Data!$C$1:$D$50,2,FALSE)," ")</f>
        <v>0</v>
      </c>
      <c r="F163" s="15"/>
      <c r="G163" s="15"/>
      <c r="H163" s="15">
        <v>1</v>
      </c>
      <c r="I163" s="11">
        <f t="shared" si="25"/>
        <v>0</v>
      </c>
      <c r="J163" s="12"/>
      <c r="K163" s="16"/>
      <c r="L163" s="24"/>
      <c r="M163" s="17">
        <f t="shared" si="27"/>
        <v>0</v>
      </c>
      <c r="N163" s="17">
        <f t="shared" si="27"/>
        <v>0</v>
      </c>
      <c r="O163" s="17">
        <v>1</v>
      </c>
      <c r="P163" s="11">
        <f t="shared" si="26"/>
        <v>0</v>
      </c>
      <c r="Q163" s="26" t="str">
        <f t="shared" si="21"/>
        <v xml:space="preserve"> </v>
      </c>
      <c r="R163" s="27">
        <f t="shared" si="22"/>
        <v>0</v>
      </c>
      <c r="AE163" s="55">
        <f t="shared" si="28"/>
        <v>0</v>
      </c>
      <c r="AF163" s="55">
        <f t="shared" si="29"/>
        <v>0</v>
      </c>
      <c r="AG163" s="55">
        <f t="shared" si="30"/>
        <v>0</v>
      </c>
    </row>
    <row r="164" spans="1:33" x14ac:dyDescent="0.2">
      <c r="A164" s="13"/>
      <c r="B164" s="12"/>
      <c r="C164" s="13"/>
      <c r="D164" s="14" t="s">
        <v>41</v>
      </c>
      <c r="E164" s="57">
        <f>IFERROR(VLOOKUP(D164,Data!$C$1:$D$50,2,FALSE)," ")</f>
        <v>0</v>
      </c>
      <c r="F164" s="15"/>
      <c r="G164" s="15"/>
      <c r="H164" s="15">
        <v>1</v>
      </c>
      <c r="I164" s="11">
        <f t="shared" si="25"/>
        <v>0</v>
      </c>
      <c r="J164" s="12"/>
      <c r="K164" s="16"/>
      <c r="L164" s="24"/>
      <c r="M164" s="17">
        <f t="shared" si="27"/>
        <v>0</v>
      </c>
      <c r="N164" s="17">
        <f t="shared" si="27"/>
        <v>0</v>
      </c>
      <c r="O164" s="17">
        <v>1</v>
      </c>
      <c r="P164" s="11">
        <f t="shared" si="26"/>
        <v>0</v>
      </c>
      <c r="Q164" s="26" t="str">
        <f t="shared" si="21"/>
        <v xml:space="preserve"> </v>
      </c>
      <c r="R164" s="27">
        <f t="shared" si="22"/>
        <v>0</v>
      </c>
      <c r="AE164" s="55">
        <f t="shared" si="28"/>
        <v>0</v>
      </c>
      <c r="AF164" s="55">
        <f t="shared" si="29"/>
        <v>0</v>
      </c>
      <c r="AG164" s="55">
        <f t="shared" si="30"/>
        <v>0</v>
      </c>
    </row>
    <row r="165" spans="1:33" x14ac:dyDescent="0.2">
      <c r="A165" s="13"/>
      <c r="B165" s="12"/>
      <c r="C165" s="13"/>
      <c r="D165" s="14" t="s">
        <v>41</v>
      </c>
      <c r="E165" s="57">
        <f>IFERROR(VLOOKUP(D165,Data!$C$1:$D$50,2,FALSE)," ")</f>
        <v>0</v>
      </c>
      <c r="F165" s="15"/>
      <c r="G165" s="15"/>
      <c r="H165" s="15">
        <v>1</v>
      </c>
      <c r="I165" s="11">
        <f t="shared" si="25"/>
        <v>0</v>
      </c>
      <c r="J165" s="12"/>
      <c r="K165" s="16"/>
      <c r="L165" s="24"/>
      <c r="M165" s="17">
        <f t="shared" si="27"/>
        <v>0</v>
      </c>
      <c r="N165" s="17">
        <f t="shared" si="27"/>
        <v>0</v>
      </c>
      <c r="O165" s="17">
        <v>1</v>
      </c>
      <c r="P165" s="11">
        <f t="shared" si="26"/>
        <v>0</v>
      </c>
      <c r="Q165" s="26" t="str">
        <f t="shared" ref="Q165:Q200" si="31">IFERROR((I165-P165)/I165," ")</f>
        <v xml:space="preserve"> </v>
      </c>
      <c r="R165" s="27">
        <f t="shared" ref="R165:R200" si="32">IFERROR((AE165-AF165)/1000," ")</f>
        <v>0</v>
      </c>
      <c r="AE165" s="55">
        <f t="shared" si="28"/>
        <v>0</v>
      </c>
      <c r="AF165" s="55">
        <f t="shared" si="29"/>
        <v>0</v>
      </c>
      <c r="AG165" s="55">
        <f t="shared" si="30"/>
        <v>0</v>
      </c>
    </row>
    <row r="166" spans="1:33" x14ac:dyDescent="0.2">
      <c r="A166" s="13"/>
      <c r="B166" s="12"/>
      <c r="C166" s="13"/>
      <c r="D166" s="14" t="s">
        <v>41</v>
      </c>
      <c r="E166" s="57">
        <f>IFERROR(VLOOKUP(D166,Data!$C$1:$D$50,2,FALSE)," ")</f>
        <v>0</v>
      </c>
      <c r="F166" s="15"/>
      <c r="G166" s="15"/>
      <c r="H166" s="15">
        <v>1</v>
      </c>
      <c r="I166" s="11">
        <f t="shared" si="25"/>
        <v>0</v>
      </c>
      <c r="J166" s="12"/>
      <c r="K166" s="16"/>
      <c r="L166" s="24"/>
      <c r="M166" s="17">
        <f t="shared" si="27"/>
        <v>0</v>
      </c>
      <c r="N166" s="17">
        <f t="shared" si="27"/>
        <v>0</v>
      </c>
      <c r="O166" s="17">
        <v>1</v>
      </c>
      <c r="P166" s="11">
        <f t="shared" si="26"/>
        <v>0</v>
      </c>
      <c r="Q166" s="26" t="str">
        <f t="shared" si="31"/>
        <v xml:space="preserve"> </v>
      </c>
      <c r="R166" s="27">
        <f t="shared" si="32"/>
        <v>0</v>
      </c>
      <c r="AE166" s="55">
        <f t="shared" si="28"/>
        <v>0</v>
      </c>
      <c r="AF166" s="55">
        <f t="shared" si="29"/>
        <v>0</v>
      </c>
      <c r="AG166" s="55">
        <f t="shared" si="30"/>
        <v>0</v>
      </c>
    </row>
    <row r="167" spans="1:33" x14ac:dyDescent="0.2">
      <c r="A167" s="13"/>
      <c r="B167" s="12"/>
      <c r="C167" s="13"/>
      <c r="D167" s="14" t="s">
        <v>41</v>
      </c>
      <c r="E167" s="57">
        <f>IFERROR(VLOOKUP(D167,Data!$C$1:$D$50,2,FALSE)," ")</f>
        <v>0</v>
      </c>
      <c r="F167" s="15"/>
      <c r="G167" s="15"/>
      <c r="H167" s="15">
        <v>1</v>
      </c>
      <c r="I167" s="11">
        <f t="shared" si="25"/>
        <v>0</v>
      </c>
      <c r="J167" s="12"/>
      <c r="K167" s="16"/>
      <c r="L167" s="24"/>
      <c r="M167" s="17">
        <f t="shared" si="27"/>
        <v>0</v>
      </c>
      <c r="N167" s="17">
        <f t="shared" si="27"/>
        <v>0</v>
      </c>
      <c r="O167" s="17">
        <v>1</v>
      </c>
      <c r="P167" s="11">
        <f t="shared" si="26"/>
        <v>0</v>
      </c>
      <c r="Q167" s="26" t="str">
        <f t="shared" si="31"/>
        <v xml:space="preserve"> </v>
      </c>
      <c r="R167" s="27">
        <f t="shared" si="32"/>
        <v>0</v>
      </c>
      <c r="AE167" s="55">
        <f t="shared" si="28"/>
        <v>0</v>
      </c>
      <c r="AF167" s="55">
        <f t="shared" si="29"/>
        <v>0</v>
      </c>
      <c r="AG167" s="55">
        <f t="shared" si="30"/>
        <v>0</v>
      </c>
    </row>
    <row r="168" spans="1:33" x14ac:dyDescent="0.2">
      <c r="A168" s="13"/>
      <c r="B168" s="12"/>
      <c r="C168" s="13"/>
      <c r="D168" s="14" t="s">
        <v>41</v>
      </c>
      <c r="E168" s="57">
        <f>IFERROR(VLOOKUP(D168,Data!$C$1:$D$50,2,FALSE)," ")</f>
        <v>0</v>
      </c>
      <c r="F168" s="15"/>
      <c r="G168" s="15"/>
      <c r="H168" s="15">
        <v>1</v>
      </c>
      <c r="I168" s="11">
        <f t="shared" ref="I168:I199" si="33">IFERROR(C168*E168*F168*G168*H168," ")</f>
        <v>0</v>
      </c>
      <c r="J168" s="12"/>
      <c r="K168" s="16"/>
      <c r="L168" s="24"/>
      <c r="M168" s="17">
        <f t="shared" si="27"/>
        <v>0</v>
      </c>
      <c r="N168" s="17">
        <f t="shared" si="27"/>
        <v>0</v>
      </c>
      <c r="O168" s="17">
        <v>1</v>
      </c>
      <c r="P168" s="11">
        <f t="shared" ref="P168:P199" si="34">IFERROR(C168*L168*M168*N168*O168," ")</f>
        <v>0</v>
      </c>
      <c r="Q168" s="26" t="str">
        <f t="shared" si="31"/>
        <v xml:space="preserve"> </v>
      </c>
      <c r="R168" s="27">
        <f t="shared" si="32"/>
        <v>0</v>
      </c>
      <c r="AE168" s="55">
        <f t="shared" si="28"/>
        <v>0</v>
      </c>
      <c r="AF168" s="55">
        <f t="shared" si="29"/>
        <v>0</v>
      </c>
      <c r="AG168" s="55">
        <f t="shared" si="30"/>
        <v>0</v>
      </c>
    </row>
    <row r="169" spans="1:33" x14ac:dyDescent="0.2">
      <c r="A169" s="13"/>
      <c r="B169" s="12"/>
      <c r="C169" s="13"/>
      <c r="D169" s="14" t="s">
        <v>41</v>
      </c>
      <c r="E169" s="57">
        <f>IFERROR(VLOOKUP(D169,Data!$C$1:$D$50,2,FALSE)," ")</f>
        <v>0</v>
      </c>
      <c r="F169" s="15"/>
      <c r="G169" s="15"/>
      <c r="H169" s="15">
        <v>1</v>
      </c>
      <c r="I169" s="11">
        <f t="shared" si="33"/>
        <v>0</v>
      </c>
      <c r="J169" s="12"/>
      <c r="K169" s="16"/>
      <c r="L169" s="24"/>
      <c r="M169" s="17">
        <f t="shared" si="27"/>
        <v>0</v>
      </c>
      <c r="N169" s="17">
        <f t="shared" si="27"/>
        <v>0</v>
      </c>
      <c r="O169" s="17">
        <v>1</v>
      </c>
      <c r="P169" s="11">
        <f t="shared" si="34"/>
        <v>0</v>
      </c>
      <c r="Q169" s="26" t="str">
        <f t="shared" si="31"/>
        <v xml:space="preserve"> </v>
      </c>
      <c r="R169" s="27">
        <f t="shared" si="32"/>
        <v>0</v>
      </c>
      <c r="AE169" s="55">
        <f t="shared" si="28"/>
        <v>0</v>
      </c>
      <c r="AF169" s="55">
        <f t="shared" si="29"/>
        <v>0</v>
      </c>
      <c r="AG169" s="55">
        <f t="shared" si="30"/>
        <v>0</v>
      </c>
    </row>
    <row r="170" spans="1:33" x14ac:dyDescent="0.2">
      <c r="A170" s="13"/>
      <c r="B170" s="12"/>
      <c r="C170" s="13"/>
      <c r="D170" s="14" t="s">
        <v>41</v>
      </c>
      <c r="E170" s="57">
        <f>IFERROR(VLOOKUP(D170,Data!$C$1:$D$50,2,FALSE)," ")</f>
        <v>0</v>
      </c>
      <c r="F170" s="15"/>
      <c r="G170" s="15"/>
      <c r="H170" s="15">
        <v>1</v>
      </c>
      <c r="I170" s="11">
        <f t="shared" si="33"/>
        <v>0</v>
      </c>
      <c r="J170" s="12"/>
      <c r="K170" s="16"/>
      <c r="L170" s="24"/>
      <c r="M170" s="17">
        <f t="shared" si="27"/>
        <v>0</v>
      </c>
      <c r="N170" s="17">
        <f t="shared" si="27"/>
        <v>0</v>
      </c>
      <c r="O170" s="17">
        <v>1</v>
      </c>
      <c r="P170" s="11">
        <f t="shared" si="34"/>
        <v>0</v>
      </c>
      <c r="Q170" s="26" t="str">
        <f t="shared" si="31"/>
        <v xml:space="preserve"> </v>
      </c>
      <c r="R170" s="27">
        <f t="shared" si="32"/>
        <v>0</v>
      </c>
      <c r="AE170" s="55">
        <f t="shared" si="28"/>
        <v>0</v>
      </c>
      <c r="AF170" s="55">
        <f t="shared" si="29"/>
        <v>0</v>
      </c>
      <c r="AG170" s="55">
        <f t="shared" si="30"/>
        <v>0</v>
      </c>
    </row>
    <row r="171" spans="1:33" x14ac:dyDescent="0.2">
      <c r="A171" s="13"/>
      <c r="B171" s="12"/>
      <c r="C171" s="13"/>
      <c r="D171" s="14" t="s">
        <v>41</v>
      </c>
      <c r="E171" s="57">
        <f>IFERROR(VLOOKUP(D171,Data!$C$1:$D$50,2,FALSE)," ")</f>
        <v>0</v>
      </c>
      <c r="F171" s="15"/>
      <c r="G171" s="15"/>
      <c r="H171" s="15">
        <v>1</v>
      </c>
      <c r="I171" s="11">
        <f t="shared" si="33"/>
        <v>0</v>
      </c>
      <c r="J171" s="12"/>
      <c r="K171" s="16"/>
      <c r="L171" s="24"/>
      <c r="M171" s="17">
        <f t="shared" si="27"/>
        <v>0</v>
      </c>
      <c r="N171" s="17">
        <f t="shared" si="27"/>
        <v>0</v>
      </c>
      <c r="O171" s="17">
        <v>1</v>
      </c>
      <c r="P171" s="11">
        <f t="shared" si="34"/>
        <v>0</v>
      </c>
      <c r="Q171" s="26" t="str">
        <f t="shared" si="31"/>
        <v xml:space="preserve"> </v>
      </c>
      <c r="R171" s="27">
        <f t="shared" si="32"/>
        <v>0</v>
      </c>
      <c r="AE171" s="55">
        <f t="shared" si="28"/>
        <v>0</v>
      </c>
      <c r="AF171" s="55">
        <f t="shared" si="29"/>
        <v>0</v>
      </c>
      <c r="AG171" s="55">
        <f t="shared" si="30"/>
        <v>0</v>
      </c>
    </row>
    <row r="172" spans="1:33" x14ac:dyDescent="0.2">
      <c r="A172" s="13"/>
      <c r="B172" s="12"/>
      <c r="C172" s="13"/>
      <c r="D172" s="14" t="s">
        <v>41</v>
      </c>
      <c r="E172" s="57">
        <f>IFERROR(VLOOKUP(D172,Data!$C$1:$D$50,2,FALSE)," ")</f>
        <v>0</v>
      </c>
      <c r="F172" s="15"/>
      <c r="G172" s="15"/>
      <c r="H172" s="15">
        <v>1</v>
      </c>
      <c r="I172" s="11">
        <f t="shared" si="33"/>
        <v>0</v>
      </c>
      <c r="J172" s="12"/>
      <c r="K172" s="16"/>
      <c r="L172" s="24"/>
      <c r="M172" s="17">
        <f t="shared" si="27"/>
        <v>0</v>
      </c>
      <c r="N172" s="17">
        <f t="shared" si="27"/>
        <v>0</v>
      </c>
      <c r="O172" s="17">
        <v>1</v>
      </c>
      <c r="P172" s="11">
        <f t="shared" si="34"/>
        <v>0</v>
      </c>
      <c r="Q172" s="26" t="str">
        <f t="shared" si="31"/>
        <v xml:space="preserve"> </v>
      </c>
      <c r="R172" s="27">
        <f t="shared" si="32"/>
        <v>0</v>
      </c>
      <c r="AE172" s="55">
        <f t="shared" si="28"/>
        <v>0</v>
      </c>
      <c r="AF172" s="55">
        <f t="shared" si="29"/>
        <v>0</v>
      </c>
      <c r="AG172" s="55">
        <f t="shared" si="30"/>
        <v>0</v>
      </c>
    </row>
    <row r="173" spans="1:33" x14ac:dyDescent="0.2">
      <c r="A173" s="13"/>
      <c r="B173" s="12"/>
      <c r="C173" s="13"/>
      <c r="D173" s="14" t="s">
        <v>41</v>
      </c>
      <c r="E173" s="57">
        <f>IFERROR(VLOOKUP(D173,Data!$C$1:$D$50,2,FALSE)," ")</f>
        <v>0</v>
      </c>
      <c r="F173" s="15"/>
      <c r="G173" s="15"/>
      <c r="H173" s="15">
        <v>1</v>
      </c>
      <c r="I173" s="11">
        <f t="shared" si="33"/>
        <v>0</v>
      </c>
      <c r="J173" s="12"/>
      <c r="K173" s="16"/>
      <c r="L173" s="24"/>
      <c r="M173" s="17">
        <f t="shared" si="27"/>
        <v>0</v>
      </c>
      <c r="N173" s="17">
        <f t="shared" si="27"/>
        <v>0</v>
      </c>
      <c r="O173" s="17">
        <v>1</v>
      </c>
      <c r="P173" s="11">
        <f t="shared" si="34"/>
        <v>0</v>
      </c>
      <c r="Q173" s="26" t="str">
        <f t="shared" si="31"/>
        <v xml:space="preserve"> </v>
      </c>
      <c r="R173" s="27">
        <f t="shared" si="32"/>
        <v>0</v>
      </c>
      <c r="AE173" s="55">
        <f t="shared" si="28"/>
        <v>0</v>
      </c>
      <c r="AF173" s="55">
        <f t="shared" si="29"/>
        <v>0</v>
      </c>
      <c r="AG173" s="55">
        <f t="shared" si="30"/>
        <v>0</v>
      </c>
    </row>
    <row r="174" spans="1:33" x14ac:dyDescent="0.2">
      <c r="A174" s="13"/>
      <c r="B174" s="12"/>
      <c r="C174" s="13"/>
      <c r="D174" s="14" t="s">
        <v>41</v>
      </c>
      <c r="E174" s="57">
        <f>IFERROR(VLOOKUP(D174,Data!$C$1:$D$50,2,FALSE)," ")</f>
        <v>0</v>
      </c>
      <c r="F174" s="15"/>
      <c r="G174" s="15"/>
      <c r="H174" s="15">
        <v>1</v>
      </c>
      <c r="I174" s="11">
        <f t="shared" si="33"/>
        <v>0</v>
      </c>
      <c r="J174" s="12"/>
      <c r="K174" s="16"/>
      <c r="L174" s="24"/>
      <c r="M174" s="17">
        <f t="shared" si="27"/>
        <v>0</v>
      </c>
      <c r="N174" s="17">
        <f t="shared" si="27"/>
        <v>0</v>
      </c>
      <c r="O174" s="17">
        <v>1</v>
      </c>
      <c r="P174" s="11">
        <f t="shared" si="34"/>
        <v>0</v>
      </c>
      <c r="Q174" s="26" t="str">
        <f t="shared" si="31"/>
        <v xml:space="preserve"> </v>
      </c>
      <c r="R174" s="27">
        <f t="shared" si="32"/>
        <v>0</v>
      </c>
      <c r="AE174" s="55">
        <f t="shared" si="28"/>
        <v>0</v>
      </c>
      <c r="AF174" s="55">
        <f t="shared" si="29"/>
        <v>0</v>
      </c>
      <c r="AG174" s="55">
        <f t="shared" si="30"/>
        <v>0</v>
      </c>
    </row>
    <row r="175" spans="1:33" x14ac:dyDescent="0.2">
      <c r="A175" s="13"/>
      <c r="B175" s="12"/>
      <c r="C175" s="13"/>
      <c r="D175" s="14" t="s">
        <v>41</v>
      </c>
      <c r="E175" s="57">
        <f>IFERROR(VLOOKUP(D175,Data!$C$1:$D$50,2,FALSE)," ")</f>
        <v>0</v>
      </c>
      <c r="F175" s="15"/>
      <c r="G175" s="15"/>
      <c r="H175" s="15">
        <v>1</v>
      </c>
      <c r="I175" s="11">
        <f t="shared" si="33"/>
        <v>0</v>
      </c>
      <c r="J175" s="12"/>
      <c r="K175" s="16"/>
      <c r="L175" s="24"/>
      <c r="M175" s="17">
        <f t="shared" si="27"/>
        <v>0</v>
      </c>
      <c r="N175" s="17">
        <f t="shared" si="27"/>
        <v>0</v>
      </c>
      <c r="O175" s="17">
        <v>1</v>
      </c>
      <c r="P175" s="11">
        <f t="shared" si="34"/>
        <v>0</v>
      </c>
      <c r="Q175" s="26" t="str">
        <f t="shared" si="31"/>
        <v xml:space="preserve"> </v>
      </c>
      <c r="R175" s="27">
        <f t="shared" si="32"/>
        <v>0</v>
      </c>
      <c r="AE175" s="55">
        <f t="shared" si="28"/>
        <v>0</v>
      </c>
      <c r="AF175" s="55">
        <f t="shared" si="29"/>
        <v>0</v>
      </c>
      <c r="AG175" s="55">
        <f t="shared" si="30"/>
        <v>0</v>
      </c>
    </row>
    <row r="176" spans="1:33" x14ac:dyDescent="0.2">
      <c r="A176" s="13"/>
      <c r="B176" s="12"/>
      <c r="C176" s="13"/>
      <c r="D176" s="14" t="s">
        <v>41</v>
      </c>
      <c r="E176" s="57">
        <f>IFERROR(VLOOKUP(D176,Data!$C$1:$D$50,2,FALSE)," ")</f>
        <v>0</v>
      </c>
      <c r="F176" s="15"/>
      <c r="G176" s="15"/>
      <c r="H176" s="15">
        <v>1</v>
      </c>
      <c r="I176" s="11">
        <f t="shared" si="33"/>
        <v>0</v>
      </c>
      <c r="J176" s="12"/>
      <c r="K176" s="16"/>
      <c r="L176" s="24"/>
      <c r="M176" s="17">
        <f t="shared" si="27"/>
        <v>0</v>
      </c>
      <c r="N176" s="17">
        <f t="shared" si="27"/>
        <v>0</v>
      </c>
      <c r="O176" s="17">
        <v>1</v>
      </c>
      <c r="P176" s="11">
        <f t="shared" si="34"/>
        <v>0</v>
      </c>
      <c r="Q176" s="26" t="str">
        <f t="shared" si="31"/>
        <v xml:space="preserve"> </v>
      </c>
      <c r="R176" s="27">
        <f t="shared" si="32"/>
        <v>0</v>
      </c>
      <c r="AE176" s="55">
        <f t="shared" si="28"/>
        <v>0</v>
      </c>
      <c r="AF176" s="55">
        <f t="shared" si="29"/>
        <v>0</v>
      </c>
      <c r="AG176" s="55">
        <f t="shared" si="30"/>
        <v>0</v>
      </c>
    </row>
    <row r="177" spans="1:33" x14ac:dyDescent="0.2">
      <c r="A177" s="13"/>
      <c r="B177" s="12"/>
      <c r="C177" s="13"/>
      <c r="D177" s="14" t="s">
        <v>41</v>
      </c>
      <c r="E177" s="57">
        <f>IFERROR(VLOOKUP(D177,Data!$C$1:$D$50,2,FALSE)," ")</f>
        <v>0</v>
      </c>
      <c r="F177" s="15"/>
      <c r="G177" s="15"/>
      <c r="H177" s="15">
        <v>1</v>
      </c>
      <c r="I177" s="11">
        <f t="shared" si="33"/>
        <v>0</v>
      </c>
      <c r="J177" s="12"/>
      <c r="K177" s="16"/>
      <c r="L177" s="24"/>
      <c r="M177" s="17">
        <f t="shared" si="27"/>
        <v>0</v>
      </c>
      <c r="N177" s="17">
        <f t="shared" si="27"/>
        <v>0</v>
      </c>
      <c r="O177" s="17">
        <v>1</v>
      </c>
      <c r="P177" s="11">
        <f t="shared" si="34"/>
        <v>0</v>
      </c>
      <c r="Q177" s="26" t="str">
        <f t="shared" si="31"/>
        <v xml:space="preserve"> </v>
      </c>
      <c r="R177" s="27">
        <f t="shared" si="32"/>
        <v>0</v>
      </c>
      <c r="AE177" s="55">
        <f t="shared" si="28"/>
        <v>0</v>
      </c>
      <c r="AF177" s="55">
        <f t="shared" si="29"/>
        <v>0</v>
      </c>
      <c r="AG177" s="55">
        <f t="shared" si="30"/>
        <v>0</v>
      </c>
    </row>
    <row r="178" spans="1:33" x14ac:dyDescent="0.2">
      <c r="A178" s="13"/>
      <c r="B178" s="12"/>
      <c r="C178" s="13"/>
      <c r="D178" s="14" t="s">
        <v>41</v>
      </c>
      <c r="E178" s="57">
        <f>IFERROR(VLOOKUP(D178,Data!$C$1:$D$50,2,FALSE)," ")</f>
        <v>0</v>
      </c>
      <c r="F178" s="15"/>
      <c r="G178" s="15"/>
      <c r="H178" s="15">
        <v>1</v>
      </c>
      <c r="I178" s="11">
        <f t="shared" si="33"/>
        <v>0</v>
      </c>
      <c r="J178" s="12"/>
      <c r="K178" s="16"/>
      <c r="L178" s="24"/>
      <c r="M178" s="17">
        <f t="shared" si="27"/>
        <v>0</v>
      </c>
      <c r="N178" s="17">
        <f t="shared" si="27"/>
        <v>0</v>
      </c>
      <c r="O178" s="17">
        <v>1</v>
      </c>
      <c r="P178" s="11">
        <f t="shared" si="34"/>
        <v>0</v>
      </c>
      <c r="Q178" s="26" t="str">
        <f t="shared" si="31"/>
        <v xml:space="preserve"> </v>
      </c>
      <c r="R178" s="27">
        <f t="shared" si="32"/>
        <v>0</v>
      </c>
      <c r="AE178" s="55">
        <f t="shared" si="28"/>
        <v>0</v>
      </c>
      <c r="AF178" s="55">
        <f t="shared" si="29"/>
        <v>0</v>
      </c>
      <c r="AG178" s="55">
        <f t="shared" si="30"/>
        <v>0</v>
      </c>
    </row>
    <row r="179" spans="1:33" x14ac:dyDescent="0.2">
      <c r="A179" s="13"/>
      <c r="B179" s="12"/>
      <c r="C179" s="13"/>
      <c r="D179" s="14" t="s">
        <v>41</v>
      </c>
      <c r="E179" s="57">
        <f>IFERROR(VLOOKUP(D179,Data!$C$1:$D$50,2,FALSE)," ")</f>
        <v>0</v>
      </c>
      <c r="F179" s="15"/>
      <c r="G179" s="15"/>
      <c r="H179" s="15">
        <v>1</v>
      </c>
      <c r="I179" s="11">
        <f t="shared" si="33"/>
        <v>0</v>
      </c>
      <c r="J179" s="12"/>
      <c r="K179" s="16"/>
      <c r="L179" s="24"/>
      <c r="M179" s="17">
        <f t="shared" si="27"/>
        <v>0</v>
      </c>
      <c r="N179" s="17">
        <f t="shared" si="27"/>
        <v>0</v>
      </c>
      <c r="O179" s="17">
        <v>1</v>
      </c>
      <c r="P179" s="11">
        <f t="shared" si="34"/>
        <v>0</v>
      </c>
      <c r="Q179" s="26" t="str">
        <f t="shared" si="31"/>
        <v xml:space="preserve"> </v>
      </c>
      <c r="R179" s="27">
        <f t="shared" si="32"/>
        <v>0</v>
      </c>
      <c r="AE179" s="55">
        <f t="shared" si="28"/>
        <v>0</v>
      </c>
      <c r="AF179" s="55">
        <f t="shared" si="29"/>
        <v>0</v>
      </c>
      <c r="AG179" s="55">
        <f t="shared" si="30"/>
        <v>0</v>
      </c>
    </row>
    <row r="180" spans="1:33" x14ac:dyDescent="0.2">
      <c r="A180" s="13"/>
      <c r="B180" s="12"/>
      <c r="C180" s="13"/>
      <c r="D180" s="14" t="s">
        <v>41</v>
      </c>
      <c r="E180" s="57">
        <f>IFERROR(VLOOKUP(D180,Data!$C$1:$D$50,2,FALSE)," ")</f>
        <v>0</v>
      </c>
      <c r="F180" s="15"/>
      <c r="G180" s="15"/>
      <c r="H180" s="15">
        <v>1</v>
      </c>
      <c r="I180" s="11">
        <f t="shared" si="33"/>
        <v>0</v>
      </c>
      <c r="J180" s="12"/>
      <c r="K180" s="16"/>
      <c r="L180" s="24"/>
      <c r="M180" s="17">
        <f t="shared" si="27"/>
        <v>0</v>
      </c>
      <c r="N180" s="17">
        <f t="shared" si="27"/>
        <v>0</v>
      </c>
      <c r="O180" s="17">
        <v>1</v>
      </c>
      <c r="P180" s="11">
        <f t="shared" si="34"/>
        <v>0</v>
      </c>
      <c r="Q180" s="26" t="str">
        <f t="shared" si="31"/>
        <v xml:space="preserve"> </v>
      </c>
      <c r="R180" s="27">
        <f t="shared" si="32"/>
        <v>0</v>
      </c>
      <c r="AE180" s="55">
        <f t="shared" si="28"/>
        <v>0</v>
      </c>
      <c r="AF180" s="55">
        <f t="shared" si="29"/>
        <v>0</v>
      </c>
      <c r="AG180" s="55">
        <f t="shared" si="30"/>
        <v>0</v>
      </c>
    </row>
    <row r="181" spans="1:33" x14ac:dyDescent="0.2">
      <c r="A181" s="13"/>
      <c r="B181" s="12"/>
      <c r="C181" s="13"/>
      <c r="D181" s="14" t="s">
        <v>41</v>
      </c>
      <c r="E181" s="57">
        <f>IFERROR(VLOOKUP(D181,Data!$C$1:$D$50,2,FALSE)," ")</f>
        <v>0</v>
      </c>
      <c r="F181" s="15"/>
      <c r="G181" s="15"/>
      <c r="H181" s="15">
        <v>1</v>
      </c>
      <c r="I181" s="11">
        <f t="shared" si="33"/>
        <v>0</v>
      </c>
      <c r="J181" s="12"/>
      <c r="K181" s="16"/>
      <c r="L181" s="24"/>
      <c r="M181" s="17">
        <f t="shared" si="27"/>
        <v>0</v>
      </c>
      <c r="N181" s="17">
        <f t="shared" si="27"/>
        <v>0</v>
      </c>
      <c r="O181" s="17">
        <v>1</v>
      </c>
      <c r="P181" s="11">
        <f t="shared" si="34"/>
        <v>0</v>
      </c>
      <c r="Q181" s="26" t="str">
        <f t="shared" si="31"/>
        <v xml:space="preserve"> </v>
      </c>
      <c r="R181" s="27">
        <f t="shared" si="32"/>
        <v>0</v>
      </c>
      <c r="AE181" s="55">
        <f t="shared" si="28"/>
        <v>0</v>
      </c>
      <c r="AF181" s="55">
        <f t="shared" si="29"/>
        <v>0</v>
      </c>
      <c r="AG181" s="55">
        <f t="shared" si="30"/>
        <v>0</v>
      </c>
    </row>
    <row r="182" spans="1:33" x14ac:dyDescent="0.2">
      <c r="A182" s="13"/>
      <c r="B182" s="12"/>
      <c r="C182" s="13"/>
      <c r="D182" s="14" t="s">
        <v>41</v>
      </c>
      <c r="E182" s="57">
        <f>IFERROR(VLOOKUP(D182,Data!$C$1:$D$50,2,FALSE)," ")</f>
        <v>0</v>
      </c>
      <c r="F182" s="15"/>
      <c r="G182" s="15"/>
      <c r="H182" s="15">
        <v>1</v>
      </c>
      <c r="I182" s="11">
        <f t="shared" si="33"/>
        <v>0</v>
      </c>
      <c r="J182" s="12"/>
      <c r="K182" s="16"/>
      <c r="L182" s="24"/>
      <c r="M182" s="17">
        <f t="shared" si="27"/>
        <v>0</v>
      </c>
      <c r="N182" s="17">
        <f t="shared" si="27"/>
        <v>0</v>
      </c>
      <c r="O182" s="17">
        <v>1</v>
      </c>
      <c r="P182" s="11">
        <f t="shared" si="34"/>
        <v>0</v>
      </c>
      <c r="Q182" s="26" t="str">
        <f t="shared" si="31"/>
        <v xml:space="preserve"> </v>
      </c>
      <c r="R182" s="27">
        <f t="shared" si="32"/>
        <v>0</v>
      </c>
      <c r="AE182" s="55">
        <f t="shared" si="28"/>
        <v>0</v>
      </c>
      <c r="AF182" s="55">
        <f t="shared" si="29"/>
        <v>0</v>
      </c>
      <c r="AG182" s="55">
        <f t="shared" si="30"/>
        <v>0</v>
      </c>
    </row>
    <row r="183" spans="1:33" x14ac:dyDescent="0.2">
      <c r="A183" s="13"/>
      <c r="B183" s="12"/>
      <c r="C183" s="13"/>
      <c r="D183" s="14" t="s">
        <v>41</v>
      </c>
      <c r="E183" s="57">
        <f>IFERROR(VLOOKUP(D183,Data!$C$1:$D$50,2,FALSE)," ")</f>
        <v>0</v>
      </c>
      <c r="F183" s="15"/>
      <c r="G183" s="15"/>
      <c r="H183" s="15">
        <v>1</v>
      </c>
      <c r="I183" s="11">
        <f t="shared" si="33"/>
        <v>0</v>
      </c>
      <c r="J183" s="12"/>
      <c r="K183" s="16"/>
      <c r="L183" s="24"/>
      <c r="M183" s="17">
        <f t="shared" si="27"/>
        <v>0</v>
      </c>
      <c r="N183" s="17">
        <f t="shared" si="27"/>
        <v>0</v>
      </c>
      <c r="O183" s="17">
        <v>1</v>
      </c>
      <c r="P183" s="11">
        <f t="shared" si="34"/>
        <v>0</v>
      </c>
      <c r="Q183" s="26" t="str">
        <f t="shared" si="31"/>
        <v xml:space="preserve"> </v>
      </c>
      <c r="R183" s="27">
        <f t="shared" si="32"/>
        <v>0</v>
      </c>
      <c r="AE183" s="55">
        <f t="shared" si="28"/>
        <v>0</v>
      </c>
      <c r="AF183" s="55">
        <f t="shared" si="29"/>
        <v>0</v>
      </c>
      <c r="AG183" s="55">
        <f t="shared" si="30"/>
        <v>0</v>
      </c>
    </row>
    <row r="184" spans="1:33" x14ac:dyDescent="0.2">
      <c r="A184" s="13"/>
      <c r="B184" s="12"/>
      <c r="C184" s="13"/>
      <c r="D184" s="14" t="s">
        <v>41</v>
      </c>
      <c r="E184" s="57">
        <f>IFERROR(VLOOKUP(D184,Data!$C$1:$D$50,2,FALSE)," ")</f>
        <v>0</v>
      </c>
      <c r="F184" s="15"/>
      <c r="G184" s="15"/>
      <c r="H184" s="15">
        <v>1</v>
      </c>
      <c r="I184" s="11">
        <f t="shared" si="33"/>
        <v>0</v>
      </c>
      <c r="J184" s="12"/>
      <c r="K184" s="16"/>
      <c r="L184" s="24"/>
      <c r="M184" s="17">
        <f t="shared" si="27"/>
        <v>0</v>
      </c>
      <c r="N184" s="17">
        <f t="shared" si="27"/>
        <v>0</v>
      </c>
      <c r="O184" s="17">
        <v>1</v>
      </c>
      <c r="P184" s="11">
        <f t="shared" si="34"/>
        <v>0</v>
      </c>
      <c r="Q184" s="26" t="str">
        <f t="shared" si="31"/>
        <v xml:space="preserve"> </v>
      </c>
      <c r="R184" s="27">
        <f t="shared" si="32"/>
        <v>0</v>
      </c>
      <c r="AE184" s="55">
        <f t="shared" si="28"/>
        <v>0</v>
      </c>
      <c r="AF184" s="55">
        <f t="shared" si="29"/>
        <v>0</v>
      </c>
      <c r="AG184" s="55">
        <f t="shared" si="30"/>
        <v>0</v>
      </c>
    </row>
    <row r="185" spans="1:33" x14ac:dyDescent="0.2">
      <c r="A185" s="13"/>
      <c r="B185" s="12"/>
      <c r="C185" s="13"/>
      <c r="D185" s="14" t="s">
        <v>41</v>
      </c>
      <c r="E185" s="57">
        <f>IFERROR(VLOOKUP(D185,Data!$C$1:$D$50,2,FALSE)," ")</f>
        <v>0</v>
      </c>
      <c r="F185" s="15"/>
      <c r="G185" s="15"/>
      <c r="H185" s="15">
        <v>1</v>
      </c>
      <c r="I185" s="11">
        <f t="shared" si="33"/>
        <v>0</v>
      </c>
      <c r="J185" s="12"/>
      <c r="K185" s="16"/>
      <c r="L185" s="24"/>
      <c r="M185" s="17">
        <f t="shared" si="27"/>
        <v>0</v>
      </c>
      <c r="N185" s="17">
        <f t="shared" si="27"/>
        <v>0</v>
      </c>
      <c r="O185" s="17">
        <v>1</v>
      </c>
      <c r="P185" s="11">
        <f t="shared" si="34"/>
        <v>0</v>
      </c>
      <c r="Q185" s="26" t="str">
        <f t="shared" si="31"/>
        <v xml:space="preserve"> </v>
      </c>
      <c r="R185" s="27">
        <f t="shared" si="32"/>
        <v>0</v>
      </c>
      <c r="AE185" s="55">
        <f t="shared" si="28"/>
        <v>0</v>
      </c>
      <c r="AF185" s="55">
        <f t="shared" si="29"/>
        <v>0</v>
      </c>
      <c r="AG185" s="55">
        <f t="shared" si="30"/>
        <v>0</v>
      </c>
    </row>
    <row r="186" spans="1:33" x14ac:dyDescent="0.2">
      <c r="A186" s="13"/>
      <c r="B186" s="12"/>
      <c r="C186" s="13"/>
      <c r="D186" s="14" t="s">
        <v>41</v>
      </c>
      <c r="E186" s="57">
        <f>IFERROR(VLOOKUP(D186,Data!$C$1:$D$50,2,FALSE)," ")</f>
        <v>0</v>
      </c>
      <c r="F186" s="15"/>
      <c r="G186" s="15"/>
      <c r="H186" s="15">
        <v>1</v>
      </c>
      <c r="I186" s="11">
        <f t="shared" si="33"/>
        <v>0</v>
      </c>
      <c r="J186" s="12"/>
      <c r="K186" s="16"/>
      <c r="L186" s="24"/>
      <c r="M186" s="17">
        <f t="shared" si="27"/>
        <v>0</v>
      </c>
      <c r="N186" s="17">
        <f t="shared" si="27"/>
        <v>0</v>
      </c>
      <c r="O186" s="17">
        <v>1</v>
      </c>
      <c r="P186" s="11">
        <f t="shared" si="34"/>
        <v>0</v>
      </c>
      <c r="Q186" s="26" t="str">
        <f t="shared" si="31"/>
        <v xml:space="preserve"> </v>
      </c>
      <c r="R186" s="27">
        <f t="shared" si="32"/>
        <v>0</v>
      </c>
      <c r="AE186" s="55">
        <f t="shared" si="28"/>
        <v>0</v>
      </c>
      <c r="AF186" s="55">
        <f t="shared" si="29"/>
        <v>0</v>
      </c>
      <c r="AG186" s="55">
        <f t="shared" si="30"/>
        <v>0</v>
      </c>
    </row>
    <row r="187" spans="1:33" x14ac:dyDescent="0.2">
      <c r="A187" s="13"/>
      <c r="B187" s="12"/>
      <c r="C187" s="13"/>
      <c r="D187" s="14" t="s">
        <v>41</v>
      </c>
      <c r="E187" s="57">
        <f>IFERROR(VLOOKUP(D187,Data!$C$1:$D$50,2,FALSE)," ")</f>
        <v>0</v>
      </c>
      <c r="F187" s="15"/>
      <c r="G187" s="15"/>
      <c r="H187" s="15">
        <v>1</v>
      </c>
      <c r="I187" s="11">
        <f t="shared" si="33"/>
        <v>0</v>
      </c>
      <c r="J187" s="12"/>
      <c r="K187" s="16"/>
      <c r="L187" s="24"/>
      <c r="M187" s="17">
        <f t="shared" si="27"/>
        <v>0</v>
      </c>
      <c r="N187" s="17">
        <f t="shared" si="27"/>
        <v>0</v>
      </c>
      <c r="O187" s="17">
        <v>1</v>
      </c>
      <c r="P187" s="11">
        <f t="shared" si="34"/>
        <v>0</v>
      </c>
      <c r="Q187" s="26" t="str">
        <f t="shared" si="31"/>
        <v xml:space="preserve"> </v>
      </c>
      <c r="R187" s="27">
        <f t="shared" si="32"/>
        <v>0</v>
      </c>
      <c r="AE187" s="55">
        <f t="shared" si="28"/>
        <v>0</v>
      </c>
      <c r="AF187" s="55">
        <f t="shared" si="29"/>
        <v>0</v>
      </c>
      <c r="AG187" s="55">
        <f t="shared" si="30"/>
        <v>0</v>
      </c>
    </row>
    <row r="188" spans="1:33" x14ac:dyDescent="0.2">
      <c r="A188" s="13"/>
      <c r="B188" s="12"/>
      <c r="C188" s="13"/>
      <c r="D188" s="14" t="s">
        <v>41</v>
      </c>
      <c r="E188" s="57">
        <f>IFERROR(VLOOKUP(D188,Data!$C$1:$D$50,2,FALSE)," ")</f>
        <v>0</v>
      </c>
      <c r="F188" s="15"/>
      <c r="G188" s="15"/>
      <c r="H188" s="15">
        <v>1</v>
      </c>
      <c r="I188" s="11">
        <f t="shared" si="33"/>
        <v>0</v>
      </c>
      <c r="J188" s="12"/>
      <c r="K188" s="16"/>
      <c r="L188" s="24"/>
      <c r="M188" s="17">
        <f t="shared" si="27"/>
        <v>0</v>
      </c>
      <c r="N188" s="17">
        <f t="shared" si="27"/>
        <v>0</v>
      </c>
      <c r="O188" s="17">
        <v>1</v>
      </c>
      <c r="P188" s="11">
        <f t="shared" si="34"/>
        <v>0</v>
      </c>
      <c r="Q188" s="26" t="str">
        <f t="shared" si="31"/>
        <v xml:space="preserve"> </v>
      </c>
      <c r="R188" s="27">
        <f t="shared" si="32"/>
        <v>0</v>
      </c>
      <c r="AE188" s="55">
        <f t="shared" si="28"/>
        <v>0</v>
      </c>
      <c r="AF188" s="55">
        <f t="shared" si="29"/>
        <v>0</v>
      </c>
      <c r="AG188" s="55">
        <f t="shared" si="30"/>
        <v>0</v>
      </c>
    </row>
    <row r="189" spans="1:33" x14ac:dyDescent="0.2">
      <c r="A189" s="13"/>
      <c r="B189" s="12"/>
      <c r="C189" s="13"/>
      <c r="D189" s="14" t="s">
        <v>41</v>
      </c>
      <c r="E189" s="57">
        <f>IFERROR(VLOOKUP(D189,Data!$C$1:$D$50,2,FALSE)," ")</f>
        <v>0</v>
      </c>
      <c r="F189" s="15"/>
      <c r="G189" s="15"/>
      <c r="H189" s="15">
        <v>1</v>
      </c>
      <c r="I189" s="11">
        <f t="shared" si="33"/>
        <v>0</v>
      </c>
      <c r="J189" s="12"/>
      <c r="K189" s="16"/>
      <c r="L189" s="24"/>
      <c r="M189" s="17">
        <f t="shared" si="27"/>
        <v>0</v>
      </c>
      <c r="N189" s="17">
        <f t="shared" si="27"/>
        <v>0</v>
      </c>
      <c r="O189" s="17">
        <v>1</v>
      </c>
      <c r="P189" s="11">
        <f t="shared" si="34"/>
        <v>0</v>
      </c>
      <c r="Q189" s="26" t="str">
        <f t="shared" si="31"/>
        <v xml:space="preserve"> </v>
      </c>
      <c r="R189" s="27">
        <f t="shared" si="32"/>
        <v>0</v>
      </c>
      <c r="AE189" s="55">
        <f t="shared" si="28"/>
        <v>0</v>
      </c>
      <c r="AF189" s="55">
        <f t="shared" si="29"/>
        <v>0</v>
      </c>
      <c r="AG189" s="55">
        <f t="shared" si="30"/>
        <v>0</v>
      </c>
    </row>
    <row r="190" spans="1:33" x14ac:dyDescent="0.2">
      <c r="A190" s="13"/>
      <c r="B190" s="12"/>
      <c r="C190" s="13"/>
      <c r="D190" s="14" t="s">
        <v>41</v>
      </c>
      <c r="E190" s="57">
        <f>IFERROR(VLOOKUP(D190,Data!$C$1:$D$50,2,FALSE)," ")</f>
        <v>0</v>
      </c>
      <c r="F190" s="15"/>
      <c r="G190" s="15"/>
      <c r="H190" s="15">
        <v>1</v>
      </c>
      <c r="I190" s="11">
        <f t="shared" si="33"/>
        <v>0</v>
      </c>
      <c r="J190" s="12"/>
      <c r="K190" s="16"/>
      <c r="L190" s="24"/>
      <c r="M190" s="17">
        <f t="shared" si="27"/>
        <v>0</v>
      </c>
      <c r="N190" s="17">
        <f t="shared" si="27"/>
        <v>0</v>
      </c>
      <c r="O190" s="17">
        <v>1</v>
      </c>
      <c r="P190" s="11">
        <f t="shared" si="34"/>
        <v>0</v>
      </c>
      <c r="Q190" s="26" t="str">
        <f t="shared" si="31"/>
        <v xml:space="preserve"> </v>
      </c>
      <c r="R190" s="27">
        <f t="shared" si="32"/>
        <v>0</v>
      </c>
      <c r="AE190" s="55">
        <f t="shared" si="28"/>
        <v>0</v>
      </c>
      <c r="AF190" s="55">
        <f t="shared" si="29"/>
        <v>0</v>
      </c>
      <c r="AG190" s="55">
        <f t="shared" si="30"/>
        <v>0</v>
      </c>
    </row>
    <row r="191" spans="1:33" x14ac:dyDescent="0.2">
      <c r="A191" s="13"/>
      <c r="B191" s="12"/>
      <c r="C191" s="13"/>
      <c r="D191" s="14" t="s">
        <v>41</v>
      </c>
      <c r="E191" s="57">
        <f>IFERROR(VLOOKUP(D191,Data!$C$1:$D$50,2,FALSE)," ")</f>
        <v>0</v>
      </c>
      <c r="F191" s="15"/>
      <c r="G191" s="15"/>
      <c r="H191" s="15">
        <v>1</v>
      </c>
      <c r="I191" s="11">
        <f t="shared" si="33"/>
        <v>0</v>
      </c>
      <c r="J191" s="12"/>
      <c r="K191" s="16"/>
      <c r="L191" s="24"/>
      <c r="M191" s="17">
        <f t="shared" si="27"/>
        <v>0</v>
      </c>
      <c r="N191" s="17">
        <f t="shared" si="27"/>
        <v>0</v>
      </c>
      <c r="O191" s="17">
        <v>1</v>
      </c>
      <c r="P191" s="11">
        <f t="shared" si="34"/>
        <v>0</v>
      </c>
      <c r="Q191" s="26" t="str">
        <f t="shared" si="31"/>
        <v xml:space="preserve"> </v>
      </c>
      <c r="R191" s="27">
        <f t="shared" si="32"/>
        <v>0</v>
      </c>
      <c r="AE191" s="55">
        <f t="shared" si="28"/>
        <v>0</v>
      </c>
      <c r="AF191" s="55">
        <f t="shared" si="29"/>
        <v>0</v>
      </c>
      <c r="AG191" s="55">
        <f t="shared" si="30"/>
        <v>0</v>
      </c>
    </row>
    <row r="192" spans="1:33" x14ac:dyDescent="0.2">
      <c r="A192" s="13"/>
      <c r="B192" s="12"/>
      <c r="C192" s="13"/>
      <c r="D192" s="14" t="s">
        <v>41</v>
      </c>
      <c r="E192" s="57">
        <f>IFERROR(VLOOKUP(D192,Data!$C$1:$D$50,2,FALSE)," ")</f>
        <v>0</v>
      </c>
      <c r="F192" s="15"/>
      <c r="G192" s="15"/>
      <c r="H192" s="15">
        <v>1</v>
      </c>
      <c r="I192" s="11">
        <f t="shared" si="33"/>
        <v>0</v>
      </c>
      <c r="J192" s="12"/>
      <c r="K192" s="16"/>
      <c r="L192" s="24"/>
      <c r="M192" s="17">
        <f t="shared" si="27"/>
        <v>0</v>
      </c>
      <c r="N192" s="17">
        <f t="shared" si="27"/>
        <v>0</v>
      </c>
      <c r="O192" s="17">
        <v>1</v>
      </c>
      <c r="P192" s="11">
        <f t="shared" si="34"/>
        <v>0</v>
      </c>
      <c r="Q192" s="26" t="str">
        <f t="shared" si="31"/>
        <v xml:space="preserve"> </v>
      </c>
      <c r="R192" s="27">
        <f t="shared" si="32"/>
        <v>0</v>
      </c>
      <c r="AE192" s="55">
        <f t="shared" si="28"/>
        <v>0</v>
      </c>
      <c r="AF192" s="55">
        <f t="shared" si="29"/>
        <v>0</v>
      </c>
      <c r="AG192" s="55">
        <f t="shared" si="30"/>
        <v>0</v>
      </c>
    </row>
    <row r="193" spans="1:33" x14ac:dyDescent="0.2">
      <c r="A193" s="13"/>
      <c r="B193" s="12"/>
      <c r="C193" s="13"/>
      <c r="D193" s="14" t="s">
        <v>41</v>
      </c>
      <c r="E193" s="57">
        <f>IFERROR(VLOOKUP(D193,Data!$C$1:$D$50,2,FALSE)," ")</f>
        <v>0</v>
      </c>
      <c r="F193" s="15"/>
      <c r="G193" s="15"/>
      <c r="H193" s="15">
        <v>1</v>
      </c>
      <c r="I193" s="11">
        <f t="shared" si="33"/>
        <v>0</v>
      </c>
      <c r="J193" s="12"/>
      <c r="K193" s="16"/>
      <c r="L193" s="24"/>
      <c r="M193" s="17">
        <f t="shared" si="27"/>
        <v>0</v>
      </c>
      <c r="N193" s="17">
        <f t="shared" si="27"/>
        <v>0</v>
      </c>
      <c r="O193" s="17">
        <v>1</v>
      </c>
      <c r="P193" s="11">
        <f t="shared" si="34"/>
        <v>0</v>
      </c>
      <c r="Q193" s="26" t="str">
        <f t="shared" si="31"/>
        <v xml:space="preserve"> </v>
      </c>
      <c r="R193" s="27">
        <f t="shared" si="32"/>
        <v>0</v>
      </c>
      <c r="AE193" s="55">
        <f t="shared" si="28"/>
        <v>0</v>
      </c>
      <c r="AF193" s="55">
        <f t="shared" si="29"/>
        <v>0</v>
      </c>
      <c r="AG193" s="55">
        <f t="shared" si="30"/>
        <v>0</v>
      </c>
    </row>
    <row r="194" spans="1:33" x14ac:dyDescent="0.2">
      <c r="A194" s="13"/>
      <c r="B194" s="12"/>
      <c r="C194" s="13"/>
      <c r="D194" s="14" t="s">
        <v>41</v>
      </c>
      <c r="E194" s="57">
        <f>IFERROR(VLOOKUP(D194,Data!$C$1:$D$50,2,FALSE)," ")</f>
        <v>0</v>
      </c>
      <c r="F194" s="15"/>
      <c r="G194" s="15"/>
      <c r="H194" s="15">
        <v>1</v>
      </c>
      <c r="I194" s="11">
        <f t="shared" si="33"/>
        <v>0</v>
      </c>
      <c r="J194" s="12"/>
      <c r="K194" s="16"/>
      <c r="L194" s="24"/>
      <c r="M194" s="17">
        <f t="shared" si="27"/>
        <v>0</v>
      </c>
      <c r="N194" s="17">
        <f t="shared" si="27"/>
        <v>0</v>
      </c>
      <c r="O194" s="17">
        <v>1</v>
      </c>
      <c r="P194" s="11">
        <f t="shared" si="34"/>
        <v>0</v>
      </c>
      <c r="Q194" s="26" t="str">
        <f t="shared" si="31"/>
        <v xml:space="preserve"> </v>
      </c>
      <c r="R194" s="27">
        <f t="shared" si="32"/>
        <v>0</v>
      </c>
      <c r="AE194" s="55">
        <f t="shared" si="28"/>
        <v>0</v>
      </c>
      <c r="AF194" s="55">
        <f t="shared" si="29"/>
        <v>0</v>
      </c>
      <c r="AG194" s="55">
        <f t="shared" si="30"/>
        <v>0</v>
      </c>
    </row>
    <row r="195" spans="1:33" x14ac:dyDescent="0.2">
      <c r="A195" s="13"/>
      <c r="B195" s="12"/>
      <c r="C195" s="13"/>
      <c r="D195" s="14" t="s">
        <v>41</v>
      </c>
      <c r="E195" s="57">
        <f>IFERROR(VLOOKUP(D195,Data!$C$1:$D$50,2,FALSE)," ")</f>
        <v>0</v>
      </c>
      <c r="F195" s="15"/>
      <c r="G195" s="15"/>
      <c r="H195" s="15">
        <v>1</v>
      </c>
      <c r="I195" s="11">
        <f t="shared" si="33"/>
        <v>0</v>
      </c>
      <c r="J195" s="12"/>
      <c r="K195" s="16"/>
      <c r="L195" s="24"/>
      <c r="M195" s="17">
        <f t="shared" si="27"/>
        <v>0</v>
      </c>
      <c r="N195" s="17">
        <f t="shared" si="27"/>
        <v>0</v>
      </c>
      <c r="O195" s="17">
        <v>1</v>
      </c>
      <c r="P195" s="11">
        <f t="shared" si="34"/>
        <v>0</v>
      </c>
      <c r="Q195" s="26" t="str">
        <f t="shared" si="31"/>
        <v xml:space="preserve"> </v>
      </c>
      <c r="R195" s="27">
        <f t="shared" si="32"/>
        <v>0</v>
      </c>
      <c r="AE195" s="55">
        <f t="shared" si="28"/>
        <v>0</v>
      </c>
      <c r="AF195" s="55">
        <f t="shared" si="29"/>
        <v>0</v>
      </c>
      <c r="AG195" s="55">
        <f t="shared" si="30"/>
        <v>0</v>
      </c>
    </row>
    <row r="196" spans="1:33" x14ac:dyDescent="0.2">
      <c r="A196" s="13"/>
      <c r="B196" s="12"/>
      <c r="C196" s="13"/>
      <c r="D196" s="14" t="s">
        <v>41</v>
      </c>
      <c r="E196" s="57">
        <f>IFERROR(VLOOKUP(D196,Data!$C$1:$D$50,2,FALSE)," ")</f>
        <v>0</v>
      </c>
      <c r="F196" s="15"/>
      <c r="G196" s="15"/>
      <c r="H196" s="15">
        <v>1</v>
      </c>
      <c r="I196" s="11">
        <f t="shared" si="33"/>
        <v>0</v>
      </c>
      <c r="J196" s="12"/>
      <c r="K196" s="16"/>
      <c r="L196" s="24"/>
      <c r="M196" s="17">
        <f t="shared" si="27"/>
        <v>0</v>
      </c>
      <c r="N196" s="17">
        <f t="shared" si="27"/>
        <v>0</v>
      </c>
      <c r="O196" s="17">
        <v>1</v>
      </c>
      <c r="P196" s="11">
        <f t="shared" si="34"/>
        <v>0</v>
      </c>
      <c r="Q196" s="26" t="str">
        <f t="shared" si="31"/>
        <v xml:space="preserve"> </v>
      </c>
      <c r="R196" s="27">
        <f t="shared" si="32"/>
        <v>0</v>
      </c>
      <c r="AE196" s="55">
        <f t="shared" si="28"/>
        <v>0</v>
      </c>
      <c r="AF196" s="55">
        <f t="shared" si="29"/>
        <v>0</v>
      </c>
      <c r="AG196" s="55">
        <f t="shared" si="30"/>
        <v>0</v>
      </c>
    </row>
    <row r="197" spans="1:33" x14ac:dyDescent="0.2">
      <c r="A197" s="13"/>
      <c r="B197" s="12"/>
      <c r="C197" s="13"/>
      <c r="D197" s="14" t="s">
        <v>41</v>
      </c>
      <c r="E197" s="57">
        <f>IFERROR(VLOOKUP(D197,Data!$C$1:$D$50,2,FALSE)," ")</f>
        <v>0</v>
      </c>
      <c r="F197" s="15"/>
      <c r="G197" s="15"/>
      <c r="H197" s="15">
        <v>1</v>
      </c>
      <c r="I197" s="11">
        <f t="shared" si="33"/>
        <v>0</v>
      </c>
      <c r="J197" s="12"/>
      <c r="K197" s="16"/>
      <c r="L197" s="24"/>
      <c r="M197" s="17">
        <f t="shared" si="27"/>
        <v>0</v>
      </c>
      <c r="N197" s="17">
        <f t="shared" si="27"/>
        <v>0</v>
      </c>
      <c r="O197" s="17">
        <v>1</v>
      </c>
      <c r="P197" s="11">
        <f t="shared" si="34"/>
        <v>0</v>
      </c>
      <c r="Q197" s="26" t="str">
        <f t="shared" si="31"/>
        <v xml:space="preserve"> </v>
      </c>
      <c r="R197" s="27">
        <f t="shared" si="32"/>
        <v>0</v>
      </c>
      <c r="AE197" s="55">
        <f t="shared" si="28"/>
        <v>0</v>
      </c>
      <c r="AF197" s="55">
        <f t="shared" si="29"/>
        <v>0</v>
      </c>
      <c r="AG197" s="55">
        <f t="shared" si="30"/>
        <v>0</v>
      </c>
    </row>
    <row r="198" spans="1:33" x14ac:dyDescent="0.2">
      <c r="A198" s="13"/>
      <c r="B198" s="12"/>
      <c r="C198" s="13"/>
      <c r="D198" s="14" t="s">
        <v>41</v>
      </c>
      <c r="E198" s="57">
        <f>IFERROR(VLOOKUP(D198,Data!$C$1:$D$50,2,FALSE)," ")</f>
        <v>0</v>
      </c>
      <c r="F198" s="15"/>
      <c r="G198" s="15"/>
      <c r="H198" s="15">
        <v>1</v>
      </c>
      <c r="I198" s="11">
        <f t="shared" si="33"/>
        <v>0</v>
      </c>
      <c r="J198" s="12"/>
      <c r="K198" s="16"/>
      <c r="L198" s="24"/>
      <c r="M198" s="17">
        <f t="shared" si="27"/>
        <v>0</v>
      </c>
      <c r="N198" s="17">
        <f t="shared" si="27"/>
        <v>0</v>
      </c>
      <c r="O198" s="17">
        <v>1</v>
      </c>
      <c r="P198" s="11">
        <f t="shared" si="34"/>
        <v>0</v>
      </c>
      <c r="Q198" s="26" t="str">
        <f t="shared" si="31"/>
        <v xml:space="preserve"> </v>
      </c>
      <c r="R198" s="27">
        <f t="shared" si="32"/>
        <v>0</v>
      </c>
      <c r="AE198" s="55">
        <f t="shared" si="28"/>
        <v>0</v>
      </c>
      <c r="AF198" s="55">
        <f t="shared" si="29"/>
        <v>0</v>
      </c>
      <c r="AG198" s="55">
        <f t="shared" si="30"/>
        <v>0</v>
      </c>
    </row>
    <row r="199" spans="1:33" x14ac:dyDescent="0.2">
      <c r="A199" s="13"/>
      <c r="B199" s="12"/>
      <c r="C199" s="13"/>
      <c r="D199" s="14" t="s">
        <v>41</v>
      </c>
      <c r="E199" s="57">
        <f>IFERROR(VLOOKUP(D199,Data!$C$1:$D$50,2,FALSE)," ")</f>
        <v>0</v>
      </c>
      <c r="F199" s="15"/>
      <c r="G199" s="15"/>
      <c r="H199" s="15">
        <v>1</v>
      </c>
      <c r="I199" s="11">
        <f t="shared" si="33"/>
        <v>0</v>
      </c>
      <c r="J199" s="12"/>
      <c r="K199" s="16"/>
      <c r="L199" s="24"/>
      <c r="M199" s="17">
        <f t="shared" si="27"/>
        <v>0</v>
      </c>
      <c r="N199" s="17">
        <f t="shared" si="27"/>
        <v>0</v>
      </c>
      <c r="O199" s="17">
        <v>1</v>
      </c>
      <c r="P199" s="11">
        <f t="shared" si="34"/>
        <v>0</v>
      </c>
      <c r="Q199" s="26" t="str">
        <f t="shared" si="31"/>
        <v xml:space="preserve"> </v>
      </c>
      <c r="R199" s="27">
        <f t="shared" si="32"/>
        <v>0</v>
      </c>
      <c r="AE199" s="55">
        <f t="shared" si="28"/>
        <v>0</v>
      </c>
      <c r="AF199" s="55">
        <f t="shared" si="29"/>
        <v>0</v>
      </c>
      <c r="AG199" s="55">
        <f t="shared" si="30"/>
        <v>0</v>
      </c>
    </row>
    <row r="200" spans="1:33" x14ac:dyDescent="0.2">
      <c r="A200" s="13"/>
      <c r="B200" s="12"/>
      <c r="C200" s="13"/>
      <c r="D200" s="14" t="s">
        <v>41</v>
      </c>
      <c r="E200" s="57">
        <f>IFERROR(VLOOKUP(D200,Data!$C$1:$D$50,2,FALSE)," ")</f>
        <v>0</v>
      </c>
      <c r="F200" s="15"/>
      <c r="G200" s="15"/>
      <c r="H200" s="15">
        <v>1</v>
      </c>
      <c r="I200" s="11">
        <f t="shared" ref="I200:I231" si="35">IFERROR(C200*E200*F200*G200*H200," ")</f>
        <v>0</v>
      </c>
      <c r="J200" s="12"/>
      <c r="K200" s="16"/>
      <c r="L200" s="24"/>
      <c r="M200" s="17">
        <f t="shared" si="27"/>
        <v>0</v>
      </c>
      <c r="N200" s="17">
        <f t="shared" si="27"/>
        <v>0</v>
      </c>
      <c r="O200" s="17">
        <v>1</v>
      </c>
      <c r="P200" s="11">
        <f t="shared" ref="P200:P231" si="36">IFERROR(C200*L200*M200*N200*O200," ")</f>
        <v>0</v>
      </c>
      <c r="Q200" s="26" t="str">
        <f t="shared" si="31"/>
        <v xml:space="preserve"> </v>
      </c>
      <c r="R200" s="27">
        <f t="shared" si="32"/>
        <v>0</v>
      </c>
      <c r="AE200" s="55">
        <f t="shared" si="28"/>
        <v>0</v>
      </c>
      <c r="AF200" s="55">
        <f t="shared" si="29"/>
        <v>0</v>
      </c>
      <c r="AG200" s="55">
        <f t="shared" si="30"/>
        <v>0</v>
      </c>
    </row>
    <row r="204" spans="1:33" ht="15.75" x14ac:dyDescent="0.25">
      <c r="A204" s="58"/>
      <c r="B204" s="43" t="s">
        <v>116</v>
      </c>
      <c r="C204" s="45"/>
      <c r="D204" s="77" t="s">
        <v>97</v>
      </c>
      <c r="E204" s="77"/>
      <c r="F204" s="77"/>
      <c r="G204" s="78">
        <f>VLOOKUP(D204,'Beräkningsfaktorer Klimat'!B2:C7,2,FALSE)</f>
        <v>0.1</v>
      </c>
      <c r="H204" s="79"/>
      <c r="I204" s="46"/>
      <c r="J204" s="46"/>
      <c r="K204" s="46"/>
      <c r="L204" s="32"/>
    </row>
    <row r="205" spans="1:33" ht="15.75" x14ac:dyDescent="0.25">
      <c r="A205" s="46"/>
      <c r="B205" s="45"/>
      <c r="C205" s="45"/>
      <c r="D205" s="44" t="s">
        <v>98</v>
      </c>
      <c r="E205" s="45"/>
      <c r="F205" s="46"/>
      <c r="G205" s="45"/>
      <c r="H205" s="47"/>
      <c r="I205" s="45"/>
      <c r="J205" s="46"/>
      <c r="K205" s="45"/>
      <c r="L205"/>
    </row>
    <row r="206" spans="1:33" ht="15.75" x14ac:dyDescent="0.25">
      <c r="A206" s="49"/>
      <c r="B206" s="48" t="s">
        <v>99</v>
      </c>
      <c r="C206" s="48"/>
      <c r="D206" s="48"/>
      <c r="E206" s="48"/>
      <c r="F206" s="49"/>
      <c r="G206" s="45"/>
      <c r="H206" s="50"/>
      <c r="I206" s="45"/>
      <c r="J206" s="45"/>
      <c r="K206" s="45"/>
      <c r="L206"/>
    </row>
    <row r="207" spans="1:33" ht="15.75" x14ac:dyDescent="0.2">
      <c r="B207" s="80" t="s">
        <v>100</v>
      </c>
      <c r="C207" s="81"/>
      <c r="D207" s="81"/>
      <c r="E207" s="81"/>
      <c r="F207" s="81"/>
      <c r="G207" s="82">
        <f>Q1</f>
        <v>0</v>
      </c>
      <c r="H207" s="83"/>
      <c r="I207" s="51" t="s">
        <v>101</v>
      </c>
      <c r="J207" s="52"/>
      <c r="K207" s="52"/>
      <c r="L207" s="34"/>
    </row>
    <row r="208" spans="1:33" ht="15.75" x14ac:dyDescent="0.2">
      <c r="B208" s="80" t="s">
        <v>102</v>
      </c>
      <c r="C208" s="81"/>
      <c r="D208" s="81"/>
      <c r="E208" s="81"/>
      <c r="F208" s="81"/>
      <c r="G208" s="82">
        <f>Q2</f>
        <v>0</v>
      </c>
      <c r="H208" s="83"/>
      <c r="I208" s="51" t="s">
        <v>101</v>
      </c>
      <c r="J208" s="52"/>
      <c r="K208" s="52"/>
      <c r="L208" s="34"/>
    </row>
    <row r="209" spans="1:12" ht="15.75" x14ac:dyDescent="0.2">
      <c r="B209" s="80" t="s">
        <v>103</v>
      </c>
      <c r="C209" s="81"/>
      <c r="D209" s="81"/>
      <c r="E209" s="81"/>
      <c r="F209" s="81"/>
      <c r="G209" s="84">
        <f>G207-G208</f>
        <v>0</v>
      </c>
      <c r="H209" s="85"/>
      <c r="I209" s="52"/>
      <c r="J209" s="52"/>
      <c r="K209" s="52"/>
      <c r="L209" s="34"/>
    </row>
    <row r="210" spans="1:12" ht="15.75" x14ac:dyDescent="0.2">
      <c r="B210" s="80" t="s">
        <v>104</v>
      </c>
      <c r="C210" s="81"/>
      <c r="D210" s="81"/>
      <c r="E210" s="81"/>
      <c r="F210" s="81"/>
      <c r="G210" s="86" t="e">
        <f>G209/G207</f>
        <v>#DIV/0!</v>
      </c>
      <c r="H210" s="87"/>
      <c r="I210" s="52"/>
      <c r="J210" s="52"/>
      <c r="K210" s="53"/>
      <c r="L210" s="34"/>
    </row>
    <row r="211" spans="1:12" ht="18.75" x14ac:dyDescent="0.35">
      <c r="B211" s="88" t="s">
        <v>119</v>
      </c>
      <c r="C211" s="89"/>
      <c r="D211" s="89"/>
      <c r="E211" s="89"/>
      <c r="F211" s="89"/>
      <c r="G211" s="90">
        <f>SUM(AE8:AE200)/1000*G204</f>
        <v>0</v>
      </c>
      <c r="H211" s="91"/>
      <c r="I211" s="44" t="s">
        <v>101</v>
      </c>
      <c r="J211" s="45"/>
      <c r="K211" s="54"/>
      <c r="L211"/>
    </row>
    <row r="212" spans="1:12" ht="18.75" x14ac:dyDescent="0.35">
      <c r="B212" s="88" t="s">
        <v>120</v>
      </c>
      <c r="C212" s="89"/>
      <c r="D212" s="89"/>
      <c r="E212" s="89"/>
      <c r="F212" s="89"/>
      <c r="G212" s="90">
        <f>SUM(AF8:AF200)/1000*G204</f>
        <v>0</v>
      </c>
      <c r="H212" s="91"/>
      <c r="I212" s="44" t="s">
        <v>101</v>
      </c>
      <c r="J212" s="45"/>
      <c r="K212" s="54"/>
      <c r="L212"/>
    </row>
    <row r="213" spans="1:12" ht="18.75" x14ac:dyDescent="0.35">
      <c r="B213" s="88" t="s">
        <v>121</v>
      </c>
      <c r="C213" s="89"/>
      <c r="D213" s="89"/>
      <c r="E213" s="89"/>
      <c r="F213" s="89"/>
      <c r="G213" s="92">
        <f>SUM(AG8:AG200)/1000*G204</f>
        <v>0</v>
      </c>
      <c r="H213" s="93"/>
      <c r="I213" s="45"/>
      <c r="J213" s="45"/>
      <c r="K213" s="54"/>
      <c r="L213"/>
    </row>
    <row r="214" spans="1:12" ht="18.75" x14ac:dyDescent="0.35">
      <c r="B214" s="88" t="s">
        <v>117</v>
      </c>
      <c r="C214" s="89"/>
      <c r="D214" s="89"/>
      <c r="E214" s="89"/>
      <c r="F214" s="89"/>
      <c r="G214" s="86" t="e">
        <f>G213/G211</f>
        <v>#DIV/0!</v>
      </c>
      <c r="H214" s="87"/>
      <c r="I214" s="45"/>
      <c r="J214" s="45"/>
      <c r="K214" s="54"/>
      <c r="L214"/>
    </row>
    <row r="215" spans="1:12" ht="15" x14ac:dyDescent="0.25">
      <c r="A215" s="32"/>
      <c r="B215"/>
      <c r="C215"/>
      <c r="D215"/>
      <c r="E215"/>
      <c r="F215" s="32"/>
      <c r="G215"/>
      <c r="H215" s="33"/>
      <c r="I215"/>
      <c r="J215"/>
      <c r="K215"/>
      <c r="L215"/>
    </row>
    <row r="216" spans="1:12" ht="15" x14ac:dyDescent="0.25">
      <c r="A216" s="32"/>
      <c r="B216"/>
      <c r="C216"/>
      <c r="D216"/>
      <c r="E216"/>
      <c r="F216" s="32"/>
      <c r="G216"/>
      <c r="H216" s="33"/>
      <c r="I216"/>
      <c r="J216"/>
      <c r="K216"/>
      <c r="L216"/>
    </row>
    <row r="217" spans="1:12" ht="15" x14ac:dyDescent="0.25">
      <c r="A217" s="32"/>
      <c r="B217"/>
      <c r="C217"/>
      <c r="D217" s="35" t="s">
        <v>105</v>
      </c>
      <c r="E217" s="35"/>
      <c r="F217" s="32"/>
      <c r="G217"/>
      <c r="H217" s="33"/>
      <c r="I217"/>
      <c r="J217"/>
      <c r="K217"/>
      <c r="L217"/>
    </row>
    <row r="218" spans="1:12" ht="15" x14ac:dyDescent="0.25">
      <c r="A218" s="32"/>
      <c r="B218"/>
      <c r="C218"/>
      <c r="D218" s="35" t="s">
        <v>106</v>
      </c>
      <c r="E218" s="35"/>
      <c r="F218" s="36">
        <f>G207</f>
        <v>0</v>
      </c>
      <c r="G218"/>
      <c r="H218" s="33"/>
      <c r="I218" s="37"/>
      <c r="J218"/>
      <c r="K218" s="37"/>
      <c r="L218"/>
    </row>
    <row r="219" spans="1:12" ht="15" x14ac:dyDescent="0.25">
      <c r="A219" s="32"/>
      <c r="B219"/>
      <c r="C219"/>
      <c r="D219" s="35" t="s">
        <v>107</v>
      </c>
      <c r="E219" s="35"/>
      <c r="F219" s="36">
        <f>G208</f>
        <v>0</v>
      </c>
      <c r="G219"/>
      <c r="H219" s="33"/>
      <c r="I219"/>
      <c r="J219"/>
      <c r="K219" s="37"/>
      <c r="L219"/>
    </row>
    <row r="220" spans="1:12" ht="15" x14ac:dyDescent="0.25">
      <c r="A220" s="32"/>
      <c r="B220"/>
      <c r="C220"/>
      <c r="D220"/>
      <c r="E220"/>
      <c r="F220" s="32"/>
      <c r="G220"/>
      <c r="H220" s="33"/>
      <c r="I220"/>
      <c r="J220"/>
      <c r="K220"/>
      <c r="L220"/>
    </row>
    <row r="221" spans="1:12" ht="15" x14ac:dyDescent="0.25">
      <c r="A221" s="32"/>
      <c r="B221"/>
      <c r="C221"/>
      <c r="D221"/>
      <c r="E221"/>
      <c r="F221" s="32"/>
      <c r="G221"/>
      <c r="H221" s="33"/>
      <c r="I221"/>
      <c r="J221"/>
      <c r="K221"/>
      <c r="L221"/>
    </row>
    <row r="222" spans="1:12" ht="15" x14ac:dyDescent="0.25">
      <c r="A222" s="32"/>
      <c r="B222"/>
      <c r="C222"/>
      <c r="D222"/>
      <c r="E222"/>
      <c r="F222" s="32"/>
      <c r="G222"/>
      <c r="H222" s="33"/>
      <c r="I222"/>
      <c r="J222" s="38"/>
      <c r="K222"/>
      <c r="L222"/>
    </row>
    <row r="223" spans="1:12" ht="15" x14ac:dyDescent="0.25">
      <c r="A223" s="32"/>
      <c r="B223"/>
      <c r="C223"/>
      <c r="D223"/>
      <c r="E223"/>
      <c r="F223" s="32"/>
      <c r="G223"/>
      <c r="H223" s="33"/>
      <c r="I223"/>
      <c r="J223"/>
      <c r="K223"/>
      <c r="L223"/>
    </row>
    <row r="224" spans="1:12" ht="15" x14ac:dyDescent="0.25">
      <c r="A224" s="32"/>
      <c r="B224"/>
      <c r="C224"/>
      <c r="D224"/>
      <c r="E224"/>
      <c r="F224" s="32"/>
      <c r="G224"/>
      <c r="H224" s="33"/>
      <c r="I224"/>
      <c r="J224" s="33" t="e">
        <f>G210</f>
        <v>#DIV/0!</v>
      </c>
      <c r="K224" s="39" t="e">
        <f>1-G210</f>
        <v>#DIV/0!</v>
      </c>
      <c r="L224"/>
    </row>
    <row r="225" spans="1:12" ht="15" x14ac:dyDescent="0.25">
      <c r="A225" s="32"/>
      <c r="B225"/>
      <c r="C225"/>
      <c r="D225"/>
      <c r="E225"/>
      <c r="F225" s="32"/>
      <c r="G225"/>
      <c r="H225" s="33"/>
      <c r="I225"/>
      <c r="J225"/>
      <c r="K225"/>
      <c r="L225"/>
    </row>
    <row r="226" spans="1:12" ht="15" x14ac:dyDescent="0.25">
      <c r="A226" s="32"/>
      <c r="B226"/>
      <c r="C226"/>
      <c r="D226"/>
      <c r="E226"/>
      <c r="F226" s="32"/>
      <c r="G226"/>
      <c r="H226" s="33"/>
      <c r="I226"/>
      <c r="J226"/>
      <c r="K226" s="37"/>
      <c r="L226"/>
    </row>
    <row r="227" spans="1:12" ht="15" x14ac:dyDescent="0.25">
      <c r="A227" s="32"/>
      <c r="B227"/>
      <c r="C227"/>
      <c r="D227"/>
      <c r="E227"/>
      <c r="F227" s="32"/>
      <c r="G227"/>
      <c r="H227" s="33"/>
      <c r="I227"/>
      <c r="J227"/>
      <c r="K227" s="37"/>
      <c r="L227"/>
    </row>
    <row r="228" spans="1:12" ht="15" x14ac:dyDescent="0.25">
      <c r="A228" s="32"/>
      <c r="B228"/>
      <c r="C228"/>
      <c r="D228"/>
      <c r="E228"/>
      <c r="F228" s="32"/>
      <c r="G228"/>
      <c r="H228" s="33"/>
      <c r="I228"/>
      <c r="J228"/>
      <c r="K228"/>
      <c r="L228"/>
    </row>
    <row r="229" spans="1:12" ht="15" x14ac:dyDescent="0.25">
      <c r="A229" s="32"/>
      <c r="B229"/>
      <c r="C229"/>
      <c r="D229"/>
      <c r="E229"/>
      <c r="F229" s="32"/>
      <c r="G229"/>
      <c r="H229" s="33"/>
      <c r="I229"/>
      <c r="J229"/>
      <c r="K229"/>
      <c r="L229"/>
    </row>
    <row r="230" spans="1:12" ht="15" x14ac:dyDescent="0.25">
      <c r="A230" s="32"/>
      <c r="B230"/>
      <c r="C230"/>
      <c r="D230"/>
      <c r="E230"/>
      <c r="F230" s="32"/>
      <c r="G230"/>
      <c r="H230" s="33"/>
      <c r="I230"/>
      <c r="J230"/>
      <c r="K230"/>
      <c r="L230"/>
    </row>
    <row r="231" spans="1:12" ht="15" x14ac:dyDescent="0.25">
      <c r="A231" s="32"/>
      <c r="B231"/>
      <c r="C231"/>
      <c r="D231"/>
      <c r="E231"/>
      <c r="F231" s="32"/>
      <c r="G231"/>
      <c r="H231" s="33"/>
      <c r="I231"/>
      <c r="J231"/>
      <c r="K231"/>
      <c r="L231"/>
    </row>
    <row r="232" spans="1:12" ht="15" x14ac:dyDescent="0.25">
      <c r="A232" s="32"/>
      <c r="B232"/>
      <c r="C232"/>
      <c r="D232"/>
      <c r="E232"/>
      <c r="F232" s="32"/>
      <c r="G232"/>
      <c r="H232" s="33"/>
      <c r="I232"/>
      <c r="J232"/>
      <c r="K232"/>
      <c r="L232"/>
    </row>
    <row r="233" spans="1:12" ht="15" x14ac:dyDescent="0.25">
      <c r="A233" s="32"/>
      <c r="B233"/>
      <c r="C233"/>
      <c r="D233"/>
      <c r="E233"/>
      <c r="F233" s="32"/>
      <c r="G233"/>
      <c r="H233" s="33"/>
      <c r="I233"/>
      <c r="J233"/>
      <c r="K233"/>
      <c r="L233"/>
    </row>
    <row r="234" spans="1:12" ht="15" x14ac:dyDescent="0.25">
      <c r="A234" s="32"/>
      <c r="B234"/>
      <c r="C234"/>
      <c r="D234"/>
      <c r="E234"/>
      <c r="F234" s="32"/>
      <c r="G234"/>
      <c r="H234" s="33"/>
      <c r="I234"/>
      <c r="J234"/>
      <c r="K234"/>
      <c r="L234"/>
    </row>
    <row r="235" spans="1:12" ht="15" x14ac:dyDescent="0.25">
      <c r="A235" s="32"/>
      <c r="B235"/>
      <c r="C235"/>
      <c r="D235"/>
      <c r="E235"/>
      <c r="F235" s="32"/>
      <c r="G235"/>
      <c r="H235" s="33"/>
      <c r="I235"/>
      <c r="J235"/>
      <c r="K235"/>
      <c r="L235"/>
    </row>
    <row r="236" spans="1:12" ht="15" x14ac:dyDescent="0.25">
      <c r="A236" s="32"/>
      <c r="B236"/>
      <c r="C236"/>
      <c r="D236"/>
      <c r="E236"/>
      <c r="F236" s="32"/>
      <c r="G236"/>
      <c r="H236" s="33"/>
      <c r="I236"/>
      <c r="J236"/>
      <c r="K236"/>
      <c r="L236"/>
    </row>
    <row r="237" spans="1:12" ht="15" x14ac:dyDescent="0.25">
      <c r="A237" s="32"/>
      <c r="B237"/>
      <c r="C237"/>
      <c r="D237"/>
      <c r="E237"/>
      <c r="F237" s="32"/>
      <c r="G237"/>
      <c r="H237" s="33"/>
      <c r="I237"/>
      <c r="J237"/>
      <c r="K237"/>
      <c r="L237"/>
    </row>
    <row r="238" spans="1:12" ht="15" x14ac:dyDescent="0.25">
      <c r="A238" s="32"/>
      <c r="B238"/>
      <c r="C238"/>
      <c r="D238"/>
      <c r="E238"/>
      <c r="F238" s="32"/>
      <c r="G238"/>
      <c r="H238" s="33"/>
      <c r="I238"/>
      <c r="J238"/>
      <c r="K238"/>
      <c r="L238"/>
    </row>
    <row r="239" spans="1:12" ht="15" x14ac:dyDescent="0.25">
      <c r="A239" s="32"/>
      <c r="B239"/>
      <c r="C239"/>
      <c r="D239"/>
      <c r="E239"/>
      <c r="F239" s="32"/>
      <c r="G239"/>
      <c r="H239" s="33"/>
      <c r="I239"/>
      <c r="J239"/>
      <c r="K239"/>
      <c r="L239"/>
    </row>
    <row r="240" spans="1:12" ht="15.75" x14ac:dyDescent="0.3">
      <c r="A240" s="32"/>
      <c r="B240"/>
      <c r="C240" s="35" t="s">
        <v>108</v>
      </c>
      <c r="D240" s="90">
        <f>G211</f>
        <v>0</v>
      </c>
      <c r="E240" s="91"/>
      <c r="F240" s="32"/>
      <c r="G240"/>
      <c r="H240" s="33"/>
      <c r="I240"/>
      <c r="J240"/>
      <c r="K240"/>
      <c r="L240"/>
    </row>
    <row r="241" spans="1:12" ht="15.75" x14ac:dyDescent="0.3">
      <c r="A241" s="32"/>
      <c r="B241"/>
      <c r="C241" s="35" t="s">
        <v>109</v>
      </c>
      <c r="D241" s="90">
        <f>G212</f>
        <v>0</v>
      </c>
      <c r="E241" s="91"/>
      <c r="F241" s="32"/>
      <c r="G241"/>
      <c r="H241" s="33"/>
      <c r="I241"/>
      <c r="J241"/>
      <c r="K241"/>
      <c r="L241"/>
    </row>
    <row r="242" spans="1:12" ht="15" x14ac:dyDescent="0.25">
      <c r="A242" s="32"/>
      <c r="B242"/>
      <c r="C242"/>
      <c r="D242"/>
      <c r="E242"/>
      <c r="F242" s="32"/>
      <c r="G242"/>
      <c r="H242" s="33"/>
      <c r="I242"/>
      <c r="J242"/>
      <c r="K242"/>
      <c r="L242"/>
    </row>
    <row r="243" spans="1:12" ht="15" x14ac:dyDescent="0.25">
      <c r="A243" s="32"/>
      <c r="B243"/>
      <c r="C243"/>
      <c r="D243"/>
      <c r="E243"/>
      <c r="F243" s="32"/>
      <c r="G243"/>
      <c r="H243" s="33"/>
      <c r="I243"/>
      <c r="J243"/>
      <c r="K243"/>
      <c r="L243"/>
    </row>
    <row r="244" spans="1:12" ht="15" x14ac:dyDescent="0.25">
      <c r="A244" s="32"/>
      <c r="B244"/>
      <c r="C244"/>
      <c r="D244"/>
      <c r="E244"/>
      <c r="F244" s="32"/>
      <c r="G244"/>
      <c r="H244" s="33"/>
      <c r="I244"/>
      <c r="J244"/>
      <c r="K244"/>
      <c r="L244"/>
    </row>
    <row r="245" spans="1:12" ht="15" x14ac:dyDescent="0.25">
      <c r="A245" s="32"/>
      <c r="B245"/>
      <c r="C245"/>
      <c r="D245"/>
      <c r="E245"/>
      <c r="F245" s="32"/>
      <c r="G245"/>
      <c r="H245" s="33"/>
      <c r="I245"/>
      <c r="J245"/>
      <c r="K245"/>
      <c r="L245"/>
    </row>
    <row r="246" spans="1:12" ht="15" x14ac:dyDescent="0.25">
      <c r="A246" s="32"/>
      <c r="B246"/>
      <c r="C246"/>
      <c r="D246"/>
      <c r="E246"/>
      <c r="F246" s="32"/>
      <c r="G246"/>
      <c r="H246" s="33"/>
      <c r="I246"/>
      <c r="J246"/>
      <c r="K246"/>
      <c r="L246"/>
    </row>
    <row r="247" spans="1:12" ht="15" x14ac:dyDescent="0.25">
      <c r="A247" s="32"/>
      <c r="B247"/>
      <c r="C247"/>
      <c r="D247"/>
      <c r="E247"/>
      <c r="F247" s="32"/>
      <c r="G247"/>
      <c r="H247" s="33"/>
      <c r="I247"/>
      <c r="J247"/>
      <c r="K247"/>
      <c r="L247"/>
    </row>
    <row r="248" spans="1:12" ht="15" x14ac:dyDescent="0.25">
      <c r="A248" s="32"/>
      <c r="B248"/>
      <c r="C248"/>
      <c r="D248"/>
      <c r="E248"/>
      <c r="F248" s="32"/>
      <c r="G248"/>
      <c r="H248" s="33"/>
      <c r="I248"/>
      <c r="J248"/>
      <c r="K248"/>
      <c r="L248"/>
    </row>
    <row r="249" spans="1:12" ht="15" x14ac:dyDescent="0.25">
      <c r="A249" s="32"/>
      <c r="B249"/>
      <c r="C249"/>
      <c r="D249"/>
      <c r="E249"/>
      <c r="F249" s="32"/>
      <c r="G249"/>
      <c r="H249" s="33"/>
      <c r="I249"/>
      <c r="J249"/>
      <c r="K249"/>
      <c r="L249"/>
    </row>
    <row r="250" spans="1:12" ht="15" x14ac:dyDescent="0.25">
      <c r="A250" s="32"/>
      <c r="B250"/>
      <c r="C250"/>
      <c r="D250"/>
      <c r="E250"/>
      <c r="F250" s="32"/>
      <c r="G250"/>
      <c r="H250" s="33"/>
      <c r="I250"/>
      <c r="J250"/>
      <c r="K250"/>
      <c r="L250"/>
    </row>
    <row r="251" spans="1:12" ht="15" x14ac:dyDescent="0.25">
      <c r="A251" s="32"/>
      <c r="B251"/>
      <c r="C251"/>
      <c r="D251"/>
      <c r="E251"/>
      <c r="F251" s="32"/>
      <c r="G251"/>
      <c r="H251" s="33"/>
      <c r="I251"/>
      <c r="J251"/>
      <c r="K251"/>
      <c r="L251"/>
    </row>
    <row r="252" spans="1:12" ht="15" x14ac:dyDescent="0.25">
      <c r="A252" s="32"/>
      <c r="B252"/>
      <c r="C252"/>
      <c r="D252"/>
      <c r="E252"/>
      <c r="F252" s="32"/>
      <c r="G252"/>
      <c r="H252" s="33"/>
      <c r="I252"/>
      <c r="J252"/>
      <c r="K252"/>
      <c r="L252"/>
    </row>
    <row r="253" spans="1:12" ht="15" x14ac:dyDescent="0.25">
      <c r="A253" s="32"/>
      <c r="B253"/>
      <c r="C253"/>
      <c r="D253"/>
      <c r="E253"/>
      <c r="F253" s="32"/>
      <c r="G253"/>
      <c r="H253" s="33"/>
      <c r="I253"/>
      <c r="J253"/>
      <c r="K253"/>
      <c r="L253"/>
    </row>
    <row r="254" spans="1:12" ht="15" x14ac:dyDescent="0.25">
      <c r="A254" s="32"/>
      <c r="B254"/>
      <c r="C254"/>
      <c r="D254"/>
      <c r="E254"/>
      <c r="F254" s="32"/>
      <c r="G254"/>
      <c r="H254" s="33"/>
      <c r="I254"/>
      <c r="J254"/>
      <c r="K254"/>
      <c r="L254"/>
    </row>
    <row r="255" spans="1:12" ht="15" x14ac:dyDescent="0.25">
      <c r="A255" s="32"/>
      <c r="B255"/>
      <c r="C255"/>
      <c r="D255"/>
      <c r="E255"/>
      <c r="F255" s="32"/>
      <c r="G255"/>
      <c r="H255" s="33"/>
      <c r="I255"/>
      <c r="J255"/>
      <c r="K255"/>
      <c r="L255"/>
    </row>
    <row r="256" spans="1:12" ht="15" x14ac:dyDescent="0.25">
      <c r="A256" s="32"/>
      <c r="B256"/>
      <c r="C256"/>
      <c r="D256"/>
      <c r="E256"/>
      <c r="F256" s="32"/>
      <c r="G256"/>
      <c r="H256" s="33"/>
      <c r="I256"/>
      <c r="J256"/>
      <c r="K256"/>
      <c r="L256"/>
    </row>
    <row r="257" spans="1:12" ht="15" x14ac:dyDescent="0.25">
      <c r="A257" s="32"/>
      <c r="B257"/>
      <c r="C257"/>
      <c r="D257"/>
      <c r="E257"/>
      <c r="F257" s="32"/>
      <c r="G257"/>
      <c r="H257" s="33"/>
      <c r="I257"/>
      <c r="J257"/>
      <c r="K257"/>
      <c r="L257"/>
    </row>
    <row r="258" spans="1:12" ht="15" x14ac:dyDescent="0.25">
      <c r="A258" s="32"/>
      <c r="B258"/>
      <c r="C258"/>
      <c r="D258"/>
      <c r="E258"/>
      <c r="F258" s="32"/>
      <c r="G258"/>
      <c r="H258" s="33"/>
      <c r="I258"/>
      <c r="J258"/>
      <c r="K258"/>
      <c r="L258"/>
    </row>
    <row r="259" spans="1:12" ht="15" x14ac:dyDescent="0.25">
      <c r="A259" s="32"/>
      <c r="B259"/>
      <c r="C259"/>
      <c r="D259"/>
      <c r="E259"/>
      <c r="F259" s="32"/>
      <c r="G259"/>
      <c r="H259" s="33"/>
      <c r="I259"/>
      <c r="J259"/>
      <c r="K259"/>
      <c r="L259"/>
    </row>
    <row r="260" spans="1:12" ht="15" x14ac:dyDescent="0.25">
      <c r="A260" s="32"/>
      <c r="B260"/>
      <c r="C260"/>
      <c r="D260"/>
      <c r="E260"/>
      <c r="F260" s="32"/>
      <c r="G260"/>
      <c r="H260" s="33"/>
      <c r="I260"/>
      <c r="J260"/>
      <c r="K260"/>
      <c r="L260"/>
    </row>
    <row r="261" spans="1:12" ht="15" x14ac:dyDescent="0.25">
      <c r="A261" s="32"/>
      <c r="B261"/>
      <c r="C261"/>
      <c r="D261"/>
      <c r="E261"/>
      <c r="F261" s="32"/>
      <c r="G261"/>
      <c r="H261" s="33"/>
      <c r="I261"/>
      <c r="J261"/>
      <c r="K261"/>
      <c r="L261"/>
    </row>
    <row r="262" spans="1:12" ht="15" x14ac:dyDescent="0.25">
      <c r="A262" s="32"/>
      <c r="B262"/>
      <c r="C262"/>
      <c r="D262"/>
      <c r="E262"/>
      <c r="F262" s="32"/>
      <c r="G262"/>
      <c r="H262" s="33"/>
      <c r="I262"/>
      <c r="J262"/>
      <c r="K262"/>
      <c r="L262"/>
    </row>
    <row r="263" spans="1:12" ht="15" x14ac:dyDescent="0.25">
      <c r="A263" s="32"/>
      <c r="B263"/>
      <c r="C263"/>
      <c r="D263"/>
      <c r="E263"/>
      <c r="F263" s="32"/>
      <c r="G263"/>
      <c r="H263" s="33"/>
      <c r="I263"/>
      <c r="J263"/>
      <c r="K263"/>
      <c r="L263"/>
    </row>
  </sheetData>
  <sheetProtection autoFilter="0"/>
  <protectedRanges>
    <protectedRange algorithmName="SHA-512" hashValue="Tyg4m3Lus9aOZIfAjZpjBZrP67bs0rRUgM8LQjEuecgsIMvyTUAmLfCiYoVyuBCxi0VvIpuXRry0KXqxTFiDyQ==" saltValue="hlmT+jHF36GVmXMMoH/PYw==" spinCount="100000" sqref="B51:C51 B8:B50 B86:C200 F86:F200 F8:F51 D8:E200" name="Område1_1" securityDescriptor="O:WDG:WDD:(A;;CC;;;WD)"/>
    <protectedRange algorithmName="SHA-512" hashValue="Tyg4m3Lus9aOZIfAjZpjBZrP67bs0rRUgM8LQjEuecgsIMvyTUAmLfCiYoVyuBCxi0VvIpuXRry0KXqxTFiDyQ==" saltValue="hlmT+jHF36GVmXMMoH/PYw==" spinCount="100000" sqref="J8:M8 J86:L200 J52:J85 J9:L51 M9:M200" name="Område1_2" securityDescriptor="O:WDG:WDD:(A;;CC;;;WD)"/>
    <protectedRange algorithmName="SHA-512" hashValue="Tyg4m3Lus9aOZIfAjZpjBZrP67bs0rRUgM8LQjEuecgsIMvyTUAmLfCiYoVyuBCxi0VvIpuXRry0KXqxTFiDyQ==" saltValue="hlmT+jHF36GVmXMMoH/PYw==" spinCount="100000" sqref="C8:C50" name="Område1_3" securityDescriptor="O:WDG:WDD:(A;;CC;;;WD)"/>
    <protectedRange algorithmName="SHA-512" hashValue="Tyg4m3Lus9aOZIfAjZpjBZrP67bs0rRUgM8LQjEuecgsIMvyTUAmLfCiYoVyuBCxi0VvIpuXRry0KXqxTFiDyQ==" saltValue="hlmT+jHF36GVmXMMoH/PYw==" spinCount="100000" sqref="B52:C85" name="Område1_4" securityDescriptor="O:WDG:WDD:(A;;CC;;;WD)"/>
    <protectedRange algorithmName="SHA-512" hashValue="Tyg4m3Lus9aOZIfAjZpjBZrP67bs0rRUgM8LQjEuecgsIMvyTUAmLfCiYoVyuBCxi0VvIpuXRry0KXqxTFiDyQ==" saltValue="hlmT+jHF36GVmXMMoH/PYw==" spinCount="100000" sqref="F52:F85" name="Område1_6" securityDescriptor="O:WDG:WDD:(A;;CC;;;WD)"/>
    <protectedRange algorithmName="SHA-512" hashValue="Tyg4m3Lus9aOZIfAjZpjBZrP67bs0rRUgM8LQjEuecgsIMvyTUAmLfCiYoVyuBCxi0VvIpuXRry0KXqxTFiDyQ==" saltValue="hlmT+jHF36GVmXMMoH/PYw==" spinCount="100000" sqref="K52:L85" name="Område1_8" securityDescriptor="O:WDG:WDD:(A;;CC;;;WD)"/>
  </protectedRanges>
  <autoFilter ref="A7:AG200" xr:uid="{13CBA65E-6987-4EFC-A278-964D338D3EA1}"/>
  <mergeCells count="38">
    <mergeCell ref="D240:E240"/>
    <mergeCell ref="D241:E241"/>
    <mergeCell ref="B212:F212"/>
    <mergeCell ref="G212:H212"/>
    <mergeCell ref="B213:F213"/>
    <mergeCell ref="G213:H213"/>
    <mergeCell ref="B214:F214"/>
    <mergeCell ref="G214:H214"/>
    <mergeCell ref="B209:F209"/>
    <mergeCell ref="G209:H209"/>
    <mergeCell ref="B210:F210"/>
    <mergeCell ref="G210:H210"/>
    <mergeCell ref="B211:F211"/>
    <mergeCell ref="G211:H211"/>
    <mergeCell ref="D204:F204"/>
    <mergeCell ref="G204:H204"/>
    <mergeCell ref="B207:F207"/>
    <mergeCell ref="G207:H207"/>
    <mergeCell ref="B208:F208"/>
    <mergeCell ref="G208:H208"/>
    <mergeCell ref="Q1:R1"/>
    <mergeCell ref="Q2:R2"/>
    <mergeCell ref="Q3:R3"/>
    <mergeCell ref="Q4:R4"/>
    <mergeCell ref="Q5:R5"/>
    <mergeCell ref="F2:H2"/>
    <mergeCell ref="F3:H3"/>
    <mergeCell ref="F4:H4"/>
    <mergeCell ref="F5:H5"/>
    <mergeCell ref="C2:D2"/>
    <mergeCell ref="C3:D3"/>
    <mergeCell ref="C4:D4"/>
    <mergeCell ref="C5:D5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landscape" r:id="rId1"/>
  <headerFooter>
    <oddFooter>&amp;R&amp;G</oddFooter>
  </headerFooter>
  <rowBreaks count="1" manualBreakCount="1">
    <brk id="201" max="16383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C92B76-B8CB-4DDE-B9A8-FD2990DE3C38}">
          <x14:formula1>
            <xm:f>'Beräkningsfaktorer Klimat'!$B$3:$B$7</xm:f>
          </x14:formula1>
          <xm:sqref>D204:F204</xm:sqref>
        </x14:dataValidation>
        <x14:dataValidation type="list" allowBlank="1" showInputMessage="1" showErrorMessage="1" xr:uid="{8C3D6103-4037-4206-BFE5-9DDAF32D840F}">
          <x14:formula1>
            <xm:f>Data!$A$1:$A$50</xm:f>
          </x14:formula1>
          <xm:sqref>D8:D200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915D-F5E4-4A1C-AC9D-05801B5F4236}">
  <sheetPr>
    <tabColor rgb="FF00B0F0"/>
  </sheetPr>
  <dimension ref="A1:AA60"/>
  <sheetViews>
    <sheetView showGridLines="0" zoomScaleNormal="100" workbookViewId="0">
      <pane ySplit="6" topLeftCell="A7" activePane="bottomLeft" state="frozen"/>
      <selection activeCell="B1" sqref="B1"/>
      <selection pane="bottomLeft" activeCell="P32" sqref="P32"/>
    </sheetView>
  </sheetViews>
  <sheetFormatPr defaultColWidth="9.140625" defaultRowHeight="12.75" x14ac:dyDescent="0.2"/>
  <cols>
    <col min="1" max="1" width="7.7109375" style="3" bestFit="1" customWidth="1"/>
    <col min="2" max="2" width="17.42578125" style="3" customWidth="1"/>
    <col min="3" max="3" width="7.5703125" style="6" bestFit="1" customWidth="1"/>
    <col min="4" max="4" width="6.42578125" style="6" customWidth="1"/>
    <col min="5" max="5" width="7.85546875" style="6" customWidth="1"/>
    <col min="6" max="6" width="12" style="6" bestFit="1" customWidth="1"/>
    <col min="7" max="7" width="11.85546875" style="3" bestFit="1" customWidth="1"/>
    <col min="8" max="8" width="6.85546875" style="6" customWidth="1"/>
    <col min="9" max="9" width="5.5703125" style="6" customWidth="1"/>
    <col min="10" max="10" width="8.28515625" style="6" customWidth="1"/>
    <col min="11" max="11" width="10" style="6" bestFit="1" customWidth="1"/>
    <col min="12" max="12" width="9.5703125" style="6" customWidth="1"/>
    <col min="13" max="13" width="9.7109375" style="3" bestFit="1" customWidth="1"/>
    <col min="14" max="14" width="10.42578125" style="3" bestFit="1" customWidth="1"/>
    <col min="15" max="25" width="9.140625" style="3"/>
    <col min="26" max="27" width="0" style="3" hidden="1" customWidth="1"/>
    <col min="28" max="16384" width="9.140625" style="3"/>
  </cols>
  <sheetData>
    <row r="1" spans="1:27" ht="15" x14ac:dyDescent="0.25">
      <c r="B1" s="9" t="s">
        <v>4</v>
      </c>
      <c r="C1" s="10">
        <v>300</v>
      </c>
      <c r="E1" s="7" t="s">
        <v>1</v>
      </c>
      <c r="H1" s="94">
        <f>IFERROR(($C$1*$C$2*Data!C54)/100," ")</f>
        <v>0</v>
      </c>
      <c r="I1" s="95"/>
      <c r="K1" s="7" t="s">
        <v>13</v>
      </c>
      <c r="M1" s="100" t="str">
        <f>IFERROR((Data!B54-Data!B55)/Data!B54," ")</f>
        <v xml:space="preserve"> </v>
      </c>
      <c r="N1" s="101"/>
    </row>
    <row r="2" spans="1:27" ht="15" customHeight="1" x14ac:dyDescent="0.25">
      <c r="B2" s="9" t="s">
        <v>8</v>
      </c>
      <c r="C2" s="10">
        <v>365</v>
      </c>
      <c r="E2" s="7" t="s">
        <v>5</v>
      </c>
      <c r="H2" s="96">
        <f>IFERROR(($C$1*$C$2*Data!C55)/100," ")</f>
        <v>0</v>
      </c>
      <c r="I2" s="97"/>
      <c r="K2" s="7" t="s">
        <v>17</v>
      </c>
      <c r="M2" s="75">
        <f>SUM(M7:M60)</f>
        <v>87.394687500000003</v>
      </c>
      <c r="N2" s="76"/>
    </row>
    <row r="3" spans="1:27" ht="15" customHeight="1" x14ac:dyDescent="0.2">
      <c r="B3" s="29" t="s">
        <v>12</v>
      </c>
      <c r="C3" s="28">
        <v>125</v>
      </c>
      <c r="D3" s="3"/>
      <c r="E3" s="30" t="s">
        <v>9</v>
      </c>
      <c r="H3" s="98">
        <f>H1-H2</f>
        <v>0</v>
      </c>
      <c r="I3" s="99"/>
      <c r="L3" s="3"/>
    </row>
    <row r="4" spans="1:27" x14ac:dyDescent="0.2">
      <c r="B4" s="3" t="s">
        <v>16</v>
      </c>
      <c r="C4" s="3"/>
      <c r="D4" s="3"/>
      <c r="J4" s="3"/>
      <c r="K4" s="3"/>
      <c r="L4" s="3"/>
    </row>
    <row r="5" spans="1:27" x14ac:dyDescent="0.2">
      <c r="B5" s="9"/>
      <c r="C5" s="3"/>
      <c r="D5" s="3"/>
      <c r="J5" s="3"/>
      <c r="K5" s="3"/>
      <c r="L5" s="3"/>
    </row>
    <row r="6" spans="1:27" s="8" customFormat="1" ht="52.5" x14ac:dyDescent="0.25">
      <c r="A6" s="2" t="s">
        <v>18</v>
      </c>
      <c r="B6" s="19" t="s">
        <v>42</v>
      </c>
      <c r="C6" s="21" t="s">
        <v>21</v>
      </c>
      <c r="D6" s="19" t="s">
        <v>22</v>
      </c>
      <c r="E6" s="19" t="s">
        <v>23</v>
      </c>
      <c r="F6" s="21" t="s">
        <v>24</v>
      </c>
      <c r="G6" s="18" t="s">
        <v>25</v>
      </c>
      <c r="H6" s="18" t="s">
        <v>21</v>
      </c>
      <c r="I6" s="18" t="s">
        <v>22</v>
      </c>
      <c r="J6" s="18" t="s">
        <v>23</v>
      </c>
      <c r="K6" s="21" t="s">
        <v>24</v>
      </c>
      <c r="L6" s="20" t="s">
        <v>26</v>
      </c>
      <c r="M6" s="23" t="s">
        <v>27</v>
      </c>
      <c r="N6" s="2" t="s">
        <v>14</v>
      </c>
      <c r="Z6" s="22" t="s">
        <v>28</v>
      </c>
      <c r="AA6" s="22" t="s">
        <v>29</v>
      </c>
    </row>
    <row r="7" spans="1:27" x14ac:dyDescent="0.2">
      <c r="A7" s="12" t="s">
        <v>30</v>
      </c>
      <c r="B7" s="14" t="s">
        <v>43</v>
      </c>
      <c r="C7" s="11">
        <v>95</v>
      </c>
      <c r="D7" s="15">
        <v>1</v>
      </c>
      <c r="E7" s="15">
        <v>10</v>
      </c>
      <c r="F7" s="11">
        <f>IFERROR(C7*D7*E7," ")</f>
        <v>950</v>
      </c>
      <c r="G7" s="16" t="s">
        <v>32</v>
      </c>
      <c r="H7" s="24">
        <v>45</v>
      </c>
      <c r="I7" s="17">
        <f>D7</f>
        <v>1</v>
      </c>
      <c r="J7" s="17">
        <f>E7</f>
        <v>10</v>
      </c>
      <c r="K7" s="11">
        <f>IFERROR(H7*I7*J7," ")</f>
        <v>450</v>
      </c>
      <c r="L7" s="26">
        <f t="shared" ref="L7:L38" si="0">IFERROR((F7-K7)/F7," ")</f>
        <v>0.52631578947368418</v>
      </c>
      <c r="M7" s="27">
        <f t="shared" ref="M7:M11" si="1">IFERROR((Z7-AA7)/1000," ")</f>
        <v>22.8125</v>
      </c>
      <c r="N7" s="12"/>
      <c r="Z7" s="3">
        <f t="shared" ref="Z7:Z38" si="2">IFERROR((F7*$C$2*$C$3)/1000," ")</f>
        <v>43343.75</v>
      </c>
      <c r="AA7" s="3">
        <f t="shared" ref="AA7:AA38" si="3">IFERROR((K7*$C$2*$C$3)/1000," ")</f>
        <v>20531.25</v>
      </c>
    </row>
    <row r="8" spans="1:27" x14ac:dyDescent="0.2">
      <c r="A8" s="12" t="s">
        <v>33</v>
      </c>
      <c r="B8" s="14" t="s">
        <v>44</v>
      </c>
      <c r="C8" s="11">
        <v>60</v>
      </c>
      <c r="D8" s="15">
        <v>1</v>
      </c>
      <c r="E8" s="15">
        <v>10</v>
      </c>
      <c r="F8" s="11">
        <f t="shared" ref="F8:F60" si="4">IFERROR(C8*D8*E8," ")</f>
        <v>600</v>
      </c>
      <c r="G8" s="16" t="s">
        <v>36</v>
      </c>
      <c r="H8" s="24">
        <v>17.5</v>
      </c>
      <c r="I8" s="17">
        <v>1</v>
      </c>
      <c r="J8" s="17">
        <v>3</v>
      </c>
      <c r="K8" s="11">
        <f t="shared" ref="K8:K60" si="5">IFERROR(H8*I8*J8," ")</f>
        <v>52.5</v>
      </c>
      <c r="L8" s="26">
        <f t="shared" si="0"/>
        <v>0.91249999999999998</v>
      </c>
      <c r="M8" s="27">
        <f t="shared" si="1"/>
        <v>24.979687500000001</v>
      </c>
      <c r="N8" s="12" t="s">
        <v>35</v>
      </c>
      <c r="Z8" s="3">
        <f t="shared" si="2"/>
        <v>27375</v>
      </c>
      <c r="AA8" s="3">
        <f t="shared" si="3"/>
        <v>2395.3125</v>
      </c>
    </row>
    <row r="9" spans="1:27" x14ac:dyDescent="0.2">
      <c r="A9" s="12" t="s">
        <v>37</v>
      </c>
      <c r="B9" s="14" t="s">
        <v>45</v>
      </c>
      <c r="C9" s="11">
        <v>90</v>
      </c>
      <c r="D9" s="15">
        <v>1</v>
      </c>
      <c r="E9" s="15">
        <v>10</v>
      </c>
      <c r="F9" s="11">
        <f t="shared" si="4"/>
        <v>900</v>
      </c>
      <c r="G9" s="16" t="s">
        <v>39</v>
      </c>
      <c r="H9" s="24">
        <v>16</v>
      </c>
      <c r="I9" s="17">
        <f t="shared" ref="I9:I39" si="6">D9</f>
        <v>1</v>
      </c>
      <c r="J9" s="17">
        <v>2</v>
      </c>
      <c r="K9" s="11">
        <f t="shared" si="5"/>
        <v>32</v>
      </c>
      <c r="L9" s="26">
        <f t="shared" si="0"/>
        <v>0.96444444444444444</v>
      </c>
      <c r="M9" s="27">
        <f t="shared" si="1"/>
        <v>39.602499999999999</v>
      </c>
      <c r="N9" s="12" t="s">
        <v>35</v>
      </c>
      <c r="Z9" s="3">
        <f t="shared" si="2"/>
        <v>41062.5</v>
      </c>
      <c r="AA9" s="3">
        <f t="shared" si="3"/>
        <v>1460</v>
      </c>
    </row>
    <row r="10" spans="1:27" x14ac:dyDescent="0.2">
      <c r="A10" s="12"/>
      <c r="B10" s="14"/>
      <c r="C10" s="11"/>
      <c r="D10" s="15"/>
      <c r="E10" s="15"/>
      <c r="F10" s="11">
        <f t="shared" si="4"/>
        <v>0</v>
      </c>
      <c r="G10" s="16"/>
      <c r="H10" s="24"/>
      <c r="I10" s="17">
        <f t="shared" si="6"/>
        <v>0</v>
      </c>
      <c r="J10" s="17">
        <f t="shared" ref="J10:J39" si="7">E10</f>
        <v>0</v>
      </c>
      <c r="K10" s="11">
        <f t="shared" si="5"/>
        <v>0</v>
      </c>
      <c r="L10" s="26" t="str">
        <f t="shared" si="0"/>
        <v xml:space="preserve"> </v>
      </c>
      <c r="M10" s="27">
        <f t="shared" si="1"/>
        <v>0</v>
      </c>
      <c r="N10" s="12"/>
      <c r="Z10" s="3">
        <f t="shared" si="2"/>
        <v>0</v>
      </c>
      <c r="AA10" s="3">
        <f t="shared" si="3"/>
        <v>0</v>
      </c>
    </row>
    <row r="11" spans="1:27" x14ac:dyDescent="0.2">
      <c r="A11" s="12"/>
      <c r="B11" s="14"/>
      <c r="C11" s="11"/>
      <c r="D11" s="15"/>
      <c r="E11" s="15"/>
      <c r="F11" s="11">
        <f t="shared" si="4"/>
        <v>0</v>
      </c>
      <c r="G11" s="16"/>
      <c r="H11" s="24"/>
      <c r="I11" s="17">
        <f t="shared" si="6"/>
        <v>0</v>
      </c>
      <c r="J11" s="17">
        <f t="shared" si="7"/>
        <v>0</v>
      </c>
      <c r="K11" s="11">
        <f t="shared" si="5"/>
        <v>0</v>
      </c>
      <c r="L11" s="26" t="str">
        <f t="shared" si="0"/>
        <v xml:space="preserve"> </v>
      </c>
      <c r="M11" s="27">
        <f t="shared" si="1"/>
        <v>0</v>
      </c>
      <c r="N11" s="12"/>
      <c r="Z11" s="3">
        <f t="shared" si="2"/>
        <v>0</v>
      </c>
      <c r="AA11" s="3">
        <f t="shared" si="3"/>
        <v>0</v>
      </c>
    </row>
    <row r="12" spans="1:27" x14ac:dyDescent="0.2">
      <c r="A12" s="12"/>
      <c r="B12" s="14"/>
      <c r="C12" s="11"/>
      <c r="D12" s="15"/>
      <c r="E12" s="15"/>
      <c r="F12" s="11">
        <f t="shared" si="4"/>
        <v>0</v>
      </c>
      <c r="G12" s="16"/>
      <c r="H12" s="24"/>
      <c r="I12" s="17">
        <f t="shared" si="6"/>
        <v>0</v>
      </c>
      <c r="J12" s="17">
        <f t="shared" si="7"/>
        <v>0</v>
      </c>
      <c r="K12" s="11">
        <f t="shared" si="5"/>
        <v>0</v>
      </c>
      <c r="L12" s="26" t="str">
        <f t="shared" si="0"/>
        <v xml:space="preserve"> </v>
      </c>
      <c r="M12" s="27">
        <f>IFERROR((Z12-AA12)/1000," ")</f>
        <v>0</v>
      </c>
      <c r="N12" s="12"/>
      <c r="Z12" s="3">
        <f t="shared" si="2"/>
        <v>0</v>
      </c>
      <c r="AA12" s="3">
        <f t="shared" si="3"/>
        <v>0</v>
      </c>
    </row>
    <row r="13" spans="1:27" x14ac:dyDescent="0.2">
      <c r="A13" s="12"/>
      <c r="B13" s="14"/>
      <c r="C13" s="11"/>
      <c r="D13" s="15"/>
      <c r="E13" s="15"/>
      <c r="F13" s="11">
        <f t="shared" si="4"/>
        <v>0</v>
      </c>
      <c r="G13" s="16"/>
      <c r="H13" s="24"/>
      <c r="I13" s="17">
        <f t="shared" si="6"/>
        <v>0</v>
      </c>
      <c r="J13" s="17">
        <f t="shared" si="7"/>
        <v>0</v>
      </c>
      <c r="K13" s="11">
        <f t="shared" si="5"/>
        <v>0</v>
      </c>
      <c r="L13" s="26" t="str">
        <f t="shared" si="0"/>
        <v xml:space="preserve"> </v>
      </c>
      <c r="M13" s="27">
        <f t="shared" ref="M13:M60" si="8">IFERROR((Z13-AA13)/1000," ")</f>
        <v>0</v>
      </c>
      <c r="N13" s="12"/>
      <c r="Z13" s="3">
        <f t="shared" si="2"/>
        <v>0</v>
      </c>
      <c r="AA13" s="3">
        <f t="shared" si="3"/>
        <v>0</v>
      </c>
    </row>
    <row r="14" spans="1:27" x14ac:dyDescent="0.2">
      <c r="A14" s="12"/>
      <c r="B14" s="14"/>
      <c r="C14" s="11"/>
      <c r="D14" s="15"/>
      <c r="E14" s="15"/>
      <c r="F14" s="11">
        <f t="shared" si="4"/>
        <v>0</v>
      </c>
      <c r="G14" s="16"/>
      <c r="H14" s="24"/>
      <c r="I14" s="17">
        <f t="shared" si="6"/>
        <v>0</v>
      </c>
      <c r="J14" s="17">
        <f t="shared" si="7"/>
        <v>0</v>
      </c>
      <c r="K14" s="11">
        <f t="shared" si="5"/>
        <v>0</v>
      </c>
      <c r="L14" s="26" t="str">
        <f t="shared" si="0"/>
        <v xml:space="preserve"> </v>
      </c>
      <c r="M14" s="27">
        <f t="shared" si="8"/>
        <v>0</v>
      </c>
      <c r="N14" s="12"/>
      <c r="Z14" s="3">
        <f t="shared" si="2"/>
        <v>0</v>
      </c>
      <c r="AA14" s="3">
        <f t="shared" si="3"/>
        <v>0</v>
      </c>
    </row>
    <row r="15" spans="1:27" x14ac:dyDescent="0.2">
      <c r="A15" s="12"/>
      <c r="B15" s="14"/>
      <c r="C15" s="11"/>
      <c r="D15" s="15"/>
      <c r="E15" s="15"/>
      <c r="F15" s="11">
        <f t="shared" si="4"/>
        <v>0</v>
      </c>
      <c r="G15" s="16"/>
      <c r="H15" s="24"/>
      <c r="I15" s="17">
        <f t="shared" si="6"/>
        <v>0</v>
      </c>
      <c r="J15" s="17">
        <f t="shared" si="7"/>
        <v>0</v>
      </c>
      <c r="K15" s="11">
        <f t="shared" si="5"/>
        <v>0</v>
      </c>
      <c r="L15" s="26" t="str">
        <f t="shared" si="0"/>
        <v xml:space="preserve"> </v>
      </c>
      <c r="M15" s="27">
        <f t="shared" si="8"/>
        <v>0</v>
      </c>
      <c r="N15" s="12"/>
      <c r="Q15" s="6"/>
      <c r="Z15" s="3">
        <f t="shared" si="2"/>
        <v>0</v>
      </c>
      <c r="AA15" s="3">
        <f t="shared" si="3"/>
        <v>0</v>
      </c>
    </row>
    <row r="16" spans="1:27" x14ac:dyDescent="0.2">
      <c r="A16" s="12"/>
      <c r="B16" s="14"/>
      <c r="C16" s="11"/>
      <c r="D16" s="15"/>
      <c r="E16" s="15"/>
      <c r="F16" s="11">
        <f t="shared" si="4"/>
        <v>0</v>
      </c>
      <c r="G16" s="16"/>
      <c r="H16" s="24"/>
      <c r="I16" s="17">
        <f t="shared" si="6"/>
        <v>0</v>
      </c>
      <c r="J16" s="17">
        <f t="shared" si="7"/>
        <v>0</v>
      </c>
      <c r="K16" s="11">
        <f t="shared" si="5"/>
        <v>0</v>
      </c>
      <c r="L16" s="26" t="str">
        <f t="shared" si="0"/>
        <v xml:space="preserve"> </v>
      </c>
      <c r="M16" s="27">
        <f t="shared" si="8"/>
        <v>0</v>
      </c>
      <c r="N16" s="12"/>
      <c r="Z16" s="3">
        <f t="shared" si="2"/>
        <v>0</v>
      </c>
      <c r="AA16" s="3">
        <f t="shared" si="3"/>
        <v>0</v>
      </c>
    </row>
    <row r="17" spans="1:27" x14ac:dyDescent="0.2">
      <c r="A17" s="12"/>
      <c r="B17" s="14"/>
      <c r="C17" s="11"/>
      <c r="D17" s="15"/>
      <c r="E17" s="15"/>
      <c r="F17" s="11">
        <f t="shared" si="4"/>
        <v>0</v>
      </c>
      <c r="G17" s="16"/>
      <c r="H17" s="24"/>
      <c r="I17" s="17">
        <f t="shared" si="6"/>
        <v>0</v>
      </c>
      <c r="J17" s="17">
        <f t="shared" si="7"/>
        <v>0</v>
      </c>
      <c r="K17" s="11">
        <f t="shared" si="5"/>
        <v>0</v>
      </c>
      <c r="L17" s="26" t="str">
        <f t="shared" si="0"/>
        <v xml:space="preserve"> </v>
      </c>
      <c r="M17" s="27">
        <f t="shared" si="8"/>
        <v>0</v>
      </c>
      <c r="N17" s="12"/>
      <c r="Z17" s="3">
        <f t="shared" si="2"/>
        <v>0</v>
      </c>
      <c r="AA17" s="3">
        <f t="shared" si="3"/>
        <v>0</v>
      </c>
    </row>
    <row r="18" spans="1:27" x14ac:dyDescent="0.2">
      <c r="A18" s="12"/>
      <c r="B18" s="14"/>
      <c r="C18" s="11"/>
      <c r="D18" s="15"/>
      <c r="E18" s="15"/>
      <c r="F18" s="11">
        <f t="shared" si="4"/>
        <v>0</v>
      </c>
      <c r="G18" s="16"/>
      <c r="H18" s="24"/>
      <c r="I18" s="17">
        <f t="shared" si="6"/>
        <v>0</v>
      </c>
      <c r="J18" s="17">
        <f t="shared" si="7"/>
        <v>0</v>
      </c>
      <c r="K18" s="11">
        <f t="shared" si="5"/>
        <v>0</v>
      </c>
      <c r="L18" s="26" t="str">
        <f t="shared" si="0"/>
        <v xml:space="preserve"> </v>
      </c>
      <c r="M18" s="27">
        <f t="shared" si="8"/>
        <v>0</v>
      </c>
      <c r="N18" s="12"/>
      <c r="Z18" s="3">
        <f t="shared" si="2"/>
        <v>0</v>
      </c>
      <c r="AA18" s="3">
        <f t="shared" si="3"/>
        <v>0</v>
      </c>
    </row>
    <row r="19" spans="1:27" x14ac:dyDescent="0.2">
      <c r="A19" s="12"/>
      <c r="B19" s="14"/>
      <c r="C19" s="11"/>
      <c r="D19" s="15"/>
      <c r="E19" s="15"/>
      <c r="F19" s="11">
        <f t="shared" si="4"/>
        <v>0</v>
      </c>
      <c r="G19" s="16"/>
      <c r="H19" s="24"/>
      <c r="I19" s="17">
        <f t="shared" si="6"/>
        <v>0</v>
      </c>
      <c r="J19" s="17">
        <f t="shared" si="7"/>
        <v>0</v>
      </c>
      <c r="K19" s="11">
        <f t="shared" si="5"/>
        <v>0</v>
      </c>
      <c r="L19" s="26" t="str">
        <f t="shared" si="0"/>
        <v xml:space="preserve"> </v>
      </c>
      <c r="M19" s="27">
        <f t="shared" si="8"/>
        <v>0</v>
      </c>
      <c r="N19" s="12"/>
      <c r="Z19" s="3">
        <f t="shared" si="2"/>
        <v>0</v>
      </c>
      <c r="AA19" s="3">
        <f t="shared" si="3"/>
        <v>0</v>
      </c>
    </row>
    <row r="20" spans="1:27" x14ac:dyDescent="0.2">
      <c r="A20" s="12"/>
      <c r="B20" s="14"/>
      <c r="C20" s="11"/>
      <c r="D20" s="15"/>
      <c r="E20" s="15"/>
      <c r="F20" s="11">
        <f t="shared" si="4"/>
        <v>0</v>
      </c>
      <c r="G20" s="16"/>
      <c r="H20" s="24"/>
      <c r="I20" s="17">
        <f t="shared" si="6"/>
        <v>0</v>
      </c>
      <c r="J20" s="17">
        <f t="shared" si="7"/>
        <v>0</v>
      </c>
      <c r="K20" s="11">
        <f t="shared" si="5"/>
        <v>0</v>
      </c>
      <c r="L20" s="26" t="str">
        <f t="shared" si="0"/>
        <v xml:space="preserve"> </v>
      </c>
      <c r="M20" s="27">
        <f t="shared" si="8"/>
        <v>0</v>
      </c>
      <c r="N20" s="12"/>
      <c r="Z20" s="3">
        <f t="shared" si="2"/>
        <v>0</v>
      </c>
      <c r="AA20" s="3">
        <f t="shared" si="3"/>
        <v>0</v>
      </c>
    </row>
    <row r="21" spans="1:27" x14ac:dyDescent="0.2">
      <c r="A21" s="12"/>
      <c r="B21" s="14"/>
      <c r="C21" s="11"/>
      <c r="D21" s="15"/>
      <c r="E21" s="15"/>
      <c r="F21" s="11">
        <f t="shared" si="4"/>
        <v>0</v>
      </c>
      <c r="G21" s="16"/>
      <c r="H21" s="24"/>
      <c r="I21" s="17">
        <f t="shared" si="6"/>
        <v>0</v>
      </c>
      <c r="J21" s="17">
        <f t="shared" si="7"/>
        <v>0</v>
      </c>
      <c r="K21" s="11">
        <f t="shared" si="5"/>
        <v>0</v>
      </c>
      <c r="L21" s="26" t="str">
        <f t="shared" si="0"/>
        <v xml:space="preserve"> </v>
      </c>
      <c r="M21" s="27">
        <f t="shared" si="8"/>
        <v>0</v>
      </c>
      <c r="N21" s="12"/>
      <c r="Z21" s="3">
        <f t="shared" si="2"/>
        <v>0</v>
      </c>
      <c r="AA21" s="3">
        <f t="shared" si="3"/>
        <v>0</v>
      </c>
    </row>
    <row r="22" spans="1:27" x14ac:dyDescent="0.2">
      <c r="A22" s="12"/>
      <c r="B22" s="14"/>
      <c r="C22" s="11"/>
      <c r="D22" s="15"/>
      <c r="E22" s="15"/>
      <c r="F22" s="11">
        <f t="shared" si="4"/>
        <v>0</v>
      </c>
      <c r="G22" s="16"/>
      <c r="H22" s="24"/>
      <c r="I22" s="17">
        <f t="shared" si="6"/>
        <v>0</v>
      </c>
      <c r="J22" s="17">
        <f t="shared" si="7"/>
        <v>0</v>
      </c>
      <c r="K22" s="11">
        <f t="shared" si="5"/>
        <v>0</v>
      </c>
      <c r="L22" s="26" t="str">
        <f t="shared" si="0"/>
        <v xml:space="preserve"> </v>
      </c>
      <c r="M22" s="27">
        <f t="shared" si="8"/>
        <v>0</v>
      </c>
      <c r="N22" s="12"/>
      <c r="Z22" s="3">
        <f t="shared" si="2"/>
        <v>0</v>
      </c>
      <c r="AA22" s="3">
        <f t="shared" si="3"/>
        <v>0</v>
      </c>
    </row>
    <row r="23" spans="1:27" x14ac:dyDescent="0.2">
      <c r="A23" s="12"/>
      <c r="B23" s="14"/>
      <c r="C23" s="11"/>
      <c r="D23" s="15"/>
      <c r="E23" s="15"/>
      <c r="F23" s="11">
        <f t="shared" si="4"/>
        <v>0</v>
      </c>
      <c r="G23" s="16"/>
      <c r="H23" s="24"/>
      <c r="I23" s="17">
        <f t="shared" si="6"/>
        <v>0</v>
      </c>
      <c r="J23" s="17">
        <f t="shared" si="7"/>
        <v>0</v>
      </c>
      <c r="K23" s="11">
        <f t="shared" si="5"/>
        <v>0</v>
      </c>
      <c r="L23" s="26" t="str">
        <f t="shared" si="0"/>
        <v xml:space="preserve"> </v>
      </c>
      <c r="M23" s="27">
        <f t="shared" si="8"/>
        <v>0</v>
      </c>
      <c r="N23" s="12"/>
      <c r="Z23" s="3">
        <f t="shared" si="2"/>
        <v>0</v>
      </c>
      <c r="AA23" s="3">
        <f t="shared" si="3"/>
        <v>0</v>
      </c>
    </row>
    <row r="24" spans="1:27" x14ac:dyDescent="0.2">
      <c r="A24" s="12"/>
      <c r="B24" s="14"/>
      <c r="C24" s="11"/>
      <c r="D24" s="15"/>
      <c r="E24" s="15"/>
      <c r="F24" s="11">
        <f t="shared" si="4"/>
        <v>0</v>
      </c>
      <c r="G24" s="16"/>
      <c r="H24" s="24"/>
      <c r="I24" s="17">
        <f t="shared" si="6"/>
        <v>0</v>
      </c>
      <c r="J24" s="17">
        <f t="shared" si="7"/>
        <v>0</v>
      </c>
      <c r="K24" s="11">
        <f t="shared" si="5"/>
        <v>0</v>
      </c>
      <c r="L24" s="26" t="str">
        <f t="shared" si="0"/>
        <v xml:space="preserve"> </v>
      </c>
      <c r="M24" s="27">
        <f t="shared" si="8"/>
        <v>0</v>
      </c>
      <c r="N24" s="12"/>
      <c r="Z24" s="3">
        <f t="shared" si="2"/>
        <v>0</v>
      </c>
      <c r="AA24" s="3">
        <f t="shared" si="3"/>
        <v>0</v>
      </c>
    </row>
    <row r="25" spans="1:27" x14ac:dyDescent="0.2">
      <c r="A25" s="12"/>
      <c r="B25" s="14"/>
      <c r="C25" s="11"/>
      <c r="D25" s="15"/>
      <c r="E25" s="15"/>
      <c r="F25" s="11">
        <f t="shared" si="4"/>
        <v>0</v>
      </c>
      <c r="G25" s="16"/>
      <c r="H25" s="24"/>
      <c r="I25" s="17">
        <f t="shared" si="6"/>
        <v>0</v>
      </c>
      <c r="J25" s="17">
        <f t="shared" si="7"/>
        <v>0</v>
      </c>
      <c r="K25" s="11">
        <f t="shared" si="5"/>
        <v>0</v>
      </c>
      <c r="L25" s="26" t="str">
        <f t="shared" si="0"/>
        <v xml:space="preserve"> </v>
      </c>
      <c r="M25" s="27">
        <f t="shared" si="8"/>
        <v>0</v>
      </c>
      <c r="N25" s="12"/>
      <c r="Z25" s="3">
        <f t="shared" si="2"/>
        <v>0</v>
      </c>
      <c r="AA25" s="3">
        <f t="shared" si="3"/>
        <v>0</v>
      </c>
    </row>
    <row r="26" spans="1:27" x14ac:dyDescent="0.2">
      <c r="A26" s="12"/>
      <c r="B26" s="14"/>
      <c r="C26" s="11"/>
      <c r="D26" s="15"/>
      <c r="E26" s="15"/>
      <c r="F26" s="11">
        <f t="shared" si="4"/>
        <v>0</v>
      </c>
      <c r="G26" s="16"/>
      <c r="H26" s="24"/>
      <c r="I26" s="17">
        <f t="shared" si="6"/>
        <v>0</v>
      </c>
      <c r="J26" s="17">
        <f t="shared" si="7"/>
        <v>0</v>
      </c>
      <c r="K26" s="11">
        <f t="shared" si="5"/>
        <v>0</v>
      </c>
      <c r="L26" s="26" t="str">
        <f t="shared" si="0"/>
        <v xml:space="preserve"> </v>
      </c>
      <c r="M26" s="27">
        <f t="shared" si="8"/>
        <v>0</v>
      </c>
      <c r="N26" s="12"/>
      <c r="Z26" s="3">
        <f t="shared" si="2"/>
        <v>0</v>
      </c>
      <c r="AA26" s="3">
        <f t="shared" si="3"/>
        <v>0</v>
      </c>
    </row>
    <row r="27" spans="1:27" x14ac:dyDescent="0.2">
      <c r="A27" s="12"/>
      <c r="B27" s="14"/>
      <c r="C27" s="11"/>
      <c r="D27" s="15"/>
      <c r="E27" s="15"/>
      <c r="F27" s="11">
        <f t="shared" si="4"/>
        <v>0</v>
      </c>
      <c r="G27" s="16"/>
      <c r="H27" s="24"/>
      <c r="I27" s="17">
        <f t="shared" si="6"/>
        <v>0</v>
      </c>
      <c r="J27" s="17">
        <f t="shared" si="7"/>
        <v>0</v>
      </c>
      <c r="K27" s="11">
        <f t="shared" si="5"/>
        <v>0</v>
      </c>
      <c r="L27" s="26" t="str">
        <f t="shared" si="0"/>
        <v xml:space="preserve"> </v>
      </c>
      <c r="M27" s="27">
        <f t="shared" si="8"/>
        <v>0</v>
      </c>
      <c r="N27" s="12"/>
      <c r="Z27" s="3">
        <f t="shared" si="2"/>
        <v>0</v>
      </c>
      <c r="AA27" s="3">
        <f t="shared" si="3"/>
        <v>0</v>
      </c>
    </row>
    <row r="28" spans="1:27" x14ac:dyDescent="0.2">
      <c r="A28" s="12"/>
      <c r="B28" s="14"/>
      <c r="C28" s="11"/>
      <c r="D28" s="15"/>
      <c r="E28" s="15"/>
      <c r="F28" s="11">
        <f t="shared" si="4"/>
        <v>0</v>
      </c>
      <c r="G28" s="16"/>
      <c r="H28" s="24"/>
      <c r="I28" s="17">
        <f t="shared" si="6"/>
        <v>0</v>
      </c>
      <c r="J28" s="17">
        <f t="shared" si="7"/>
        <v>0</v>
      </c>
      <c r="K28" s="11">
        <f t="shared" si="5"/>
        <v>0</v>
      </c>
      <c r="L28" s="26" t="str">
        <f t="shared" si="0"/>
        <v xml:space="preserve"> </v>
      </c>
      <c r="M28" s="27">
        <f t="shared" si="8"/>
        <v>0</v>
      </c>
      <c r="N28" s="12"/>
      <c r="Z28" s="3">
        <f t="shared" si="2"/>
        <v>0</v>
      </c>
      <c r="AA28" s="3">
        <f t="shared" si="3"/>
        <v>0</v>
      </c>
    </row>
    <row r="29" spans="1:27" x14ac:dyDescent="0.2">
      <c r="A29" s="12"/>
      <c r="B29" s="14"/>
      <c r="C29" s="11"/>
      <c r="D29" s="15"/>
      <c r="E29" s="15"/>
      <c r="F29" s="11">
        <f t="shared" si="4"/>
        <v>0</v>
      </c>
      <c r="G29" s="16"/>
      <c r="H29" s="24"/>
      <c r="I29" s="17">
        <f t="shared" si="6"/>
        <v>0</v>
      </c>
      <c r="J29" s="17">
        <f t="shared" si="7"/>
        <v>0</v>
      </c>
      <c r="K29" s="11">
        <f t="shared" si="5"/>
        <v>0</v>
      </c>
      <c r="L29" s="26" t="str">
        <f t="shared" si="0"/>
        <v xml:space="preserve"> </v>
      </c>
      <c r="M29" s="27">
        <f t="shared" si="8"/>
        <v>0</v>
      </c>
      <c r="N29" s="12"/>
      <c r="Z29" s="3">
        <f t="shared" si="2"/>
        <v>0</v>
      </c>
      <c r="AA29" s="3">
        <f t="shared" si="3"/>
        <v>0</v>
      </c>
    </row>
    <row r="30" spans="1:27" x14ac:dyDescent="0.2">
      <c r="A30" s="12"/>
      <c r="B30" s="14"/>
      <c r="C30" s="11"/>
      <c r="D30" s="15"/>
      <c r="E30" s="15"/>
      <c r="F30" s="11">
        <f t="shared" si="4"/>
        <v>0</v>
      </c>
      <c r="G30" s="16"/>
      <c r="H30" s="24"/>
      <c r="I30" s="17">
        <f t="shared" si="6"/>
        <v>0</v>
      </c>
      <c r="J30" s="17">
        <f t="shared" si="7"/>
        <v>0</v>
      </c>
      <c r="K30" s="11">
        <f t="shared" si="5"/>
        <v>0</v>
      </c>
      <c r="L30" s="26" t="str">
        <f t="shared" si="0"/>
        <v xml:space="preserve"> </v>
      </c>
      <c r="M30" s="27">
        <f t="shared" si="8"/>
        <v>0</v>
      </c>
      <c r="N30" s="12"/>
      <c r="Z30" s="3">
        <f t="shared" si="2"/>
        <v>0</v>
      </c>
      <c r="AA30" s="3">
        <f t="shared" si="3"/>
        <v>0</v>
      </c>
    </row>
    <row r="31" spans="1:27" x14ac:dyDescent="0.2">
      <c r="A31" s="12"/>
      <c r="B31" s="14"/>
      <c r="C31" s="11"/>
      <c r="D31" s="15"/>
      <c r="E31" s="15"/>
      <c r="F31" s="11">
        <f t="shared" si="4"/>
        <v>0</v>
      </c>
      <c r="G31" s="16"/>
      <c r="H31" s="24"/>
      <c r="I31" s="17">
        <f t="shared" si="6"/>
        <v>0</v>
      </c>
      <c r="J31" s="17">
        <f t="shared" si="7"/>
        <v>0</v>
      </c>
      <c r="K31" s="11">
        <f t="shared" si="5"/>
        <v>0</v>
      </c>
      <c r="L31" s="26" t="str">
        <f t="shared" si="0"/>
        <v xml:space="preserve"> </v>
      </c>
      <c r="M31" s="27">
        <f t="shared" si="8"/>
        <v>0</v>
      </c>
      <c r="N31" s="12"/>
      <c r="Z31" s="3">
        <f t="shared" si="2"/>
        <v>0</v>
      </c>
      <c r="AA31" s="3">
        <f t="shared" si="3"/>
        <v>0</v>
      </c>
    </row>
    <row r="32" spans="1:27" x14ac:dyDescent="0.2">
      <c r="A32" s="12"/>
      <c r="B32" s="14"/>
      <c r="C32" s="11"/>
      <c r="D32" s="15"/>
      <c r="E32" s="15"/>
      <c r="F32" s="11">
        <f t="shared" si="4"/>
        <v>0</v>
      </c>
      <c r="G32" s="16"/>
      <c r="H32" s="24"/>
      <c r="I32" s="17">
        <f t="shared" si="6"/>
        <v>0</v>
      </c>
      <c r="J32" s="17">
        <f t="shared" si="7"/>
        <v>0</v>
      </c>
      <c r="K32" s="11">
        <f t="shared" si="5"/>
        <v>0</v>
      </c>
      <c r="L32" s="26" t="str">
        <f t="shared" si="0"/>
        <v xml:space="preserve"> </v>
      </c>
      <c r="M32" s="27">
        <f t="shared" si="8"/>
        <v>0</v>
      </c>
      <c r="N32" s="12"/>
      <c r="Z32" s="3">
        <f t="shared" si="2"/>
        <v>0</v>
      </c>
      <c r="AA32" s="3">
        <f t="shared" si="3"/>
        <v>0</v>
      </c>
    </row>
    <row r="33" spans="1:27" x14ac:dyDescent="0.2">
      <c r="A33" s="12"/>
      <c r="B33" s="14"/>
      <c r="C33" s="11"/>
      <c r="D33" s="15"/>
      <c r="E33" s="15"/>
      <c r="F33" s="11">
        <f t="shared" si="4"/>
        <v>0</v>
      </c>
      <c r="G33" s="16"/>
      <c r="H33" s="24"/>
      <c r="I33" s="17">
        <f t="shared" si="6"/>
        <v>0</v>
      </c>
      <c r="J33" s="17">
        <f t="shared" si="7"/>
        <v>0</v>
      </c>
      <c r="K33" s="11">
        <f t="shared" si="5"/>
        <v>0</v>
      </c>
      <c r="L33" s="26" t="str">
        <f t="shared" si="0"/>
        <v xml:space="preserve"> </v>
      </c>
      <c r="M33" s="27">
        <f t="shared" si="8"/>
        <v>0</v>
      </c>
      <c r="N33" s="12"/>
      <c r="Z33" s="3">
        <f t="shared" si="2"/>
        <v>0</v>
      </c>
      <c r="AA33" s="3">
        <f t="shared" si="3"/>
        <v>0</v>
      </c>
    </row>
    <row r="34" spans="1:27" x14ac:dyDescent="0.2">
      <c r="A34" s="12"/>
      <c r="B34" s="14"/>
      <c r="C34" s="11"/>
      <c r="D34" s="15"/>
      <c r="E34" s="15"/>
      <c r="F34" s="11">
        <f t="shared" si="4"/>
        <v>0</v>
      </c>
      <c r="G34" s="16"/>
      <c r="H34" s="24"/>
      <c r="I34" s="17">
        <f t="shared" si="6"/>
        <v>0</v>
      </c>
      <c r="J34" s="17">
        <f t="shared" si="7"/>
        <v>0</v>
      </c>
      <c r="K34" s="11">
        <f t="shared" si="5"/>
        <v>0</v>
      </c>
      <c r="L34" s="26" t="str">
        <f t="shared" si="0"/>
        <v xml:space="preserve"> </v>
      </c>
      <c r="M34" s="27">
        <f t="shared" si="8"/>
        <v>0</v>
      </c>
      <c r="N34" s="12"/>
      <c r="Z34" s="3">
        <f t="shared" si="2"/>
        <v>0</v>
      </c>
      <c r="AA34" s="3">
        <f t="shared" si="3"/>
        <v>0</v>
      </c>
    </row>
    <row r="35" spans="1:27" x14ac:dyDescent="0.2">
      <c r="A35" s="12"/>
      <c r="B35" s="14"/>
      <c r="C35" s="11"/>
      <c r="D35" s="15"/>
      <c r="E35" s="15"/>
      <c r="F35" s="11">
        <f t="shared" si="4"/>
        <v>0</v>
      </c>
      <c r="G35" s="16"/>
      <c r="H35" s="24"/>
      <c r="I35" s="17">
        <f t="shared" si="6"/>
        <v>0</v>
      </c>
      <c r="J35" s="17">
        <f t="shared" si="7"/>
        <v>0</v>
      </c>
      <c r="K35" s="11">
        <f t="shared" si="5"/>
        <v>0</v>
      </c>
      <c r="L35" s="26" t="str">
        <f t="shared" si="0"/>
        <v xml:space="preserve"> </v>
      </c>
      <c r="M35" s="27">
        <f t="shared" si="8"/>
        <v>0</v>
      </c>
      <c r="N35" s="12"/>
      <c r="Z35" s="3">
        <f t="shared" si="2"/>
        <v>0</v>
      </c>
      <c r="AA35" s="3">
        <f t="shared" si="3"/>
        <v>0</v>
      </c>
    </row>
    <row r="36" spans="1:27" x14ac:dyDescent="0.2">
      <c r="A36" s="12"/>
      <c r="B36" s="14"/>
      <c r="C36" s="11"/>
      <c r="D36" s="15"/>
      <c r="E36" s="15"/>
      <c r="F36" s="11">
        <f t="shared" si="4"/>
        <v>0</v>
      </c>
      <c r="G36" s="16"/>
      <c r="H36" s="24"/>
      <c r="I36" s="17">
        <f t="shared" si="6"/>
        <v>0</v>
      </c>
      <c r="J36" s="17">
        <f t="shared" si="7"/>
        <v>0</v>
      </c>
      <c r="K36" s="11">
        <f t="shared" si="5"/>
        <v>0</v>
      </c>
      <c r="L36" s="26" t="str">
        <f t="shared" si="0"/>
        <v xml:space="preserve"> </v>
      </c>
      <c r="M36" s="27">
        <f t="shared" si="8"/>
        <v>0</v>
      </c>
      <c r="N36" s="12"/>
      <c r="Z36" s="3">
        <f t="shared" si="2"/>
        <v>0</v>
      </c>
      <c r="AA36" s="3">
        <f t="shared" si="3"/>
        <v>0</v>
      </c>
    </row>
    <row r="37" spans="1:27" x14ac:dyDescent="0.2">
      <c r="A37" s="12"/>
      <c r="B37" s="14"/>
      <c r="C37" s="11"/>
      <c r="D37" s="15"/>
      <c r="E37" s="15"/>
      <c r="F37" s="11">
        <f t="shared" si="4"/>
        <v>0</v>
      </c>
      <c r="G37" s="16"/>
      <c r="H37" s="24"/>
      <c r="I37" s="17">
        <f t="shared" si="6"/>
        <v>0</v>
      </c>
      <c r="J37" s="17">
        <f t="shared" si="7"/>
        <v>0</v>
      </c>
      <c r="K37" s="11">
        <f t="shared" si="5"/>
        <v>0</v>
      </c>
      <c r="L37" s="26" t="str">
        <f t="shared" si="0"/>
        <v xml:space="preserve"> </v>
      </c>
      <c r="M37" s="27">
        <f t="shared" si="8"/>
        <v>0</v>
      </c>
      <c r="N37" s="12"/>
      <c r="Z37" s="3">
        <f t="shared" si="2"/>
        <v>0</v>
      </c>
      <c r="AA37" s="3">
        <f t="shared" si="3"/>
        <v>0</v>
      </c>
    </row>
    <row r="38" spans="1:27" x14ac:dyDescent="0.2">
      <c r="A38" s="12"/>
      <c r="B38" s="14"/>
      <c r="C38" s="11"/>
      <c r="D38" s="15"/>
      <c r="E38" s="15"/>
      <c r="F38" s="11">
        <f t="shared" si="4"/>
        <v>0</v>
      </c>
      <c r="G38" s="16"/>
      <c r="H38" s="24"/>
      <c r="I38" s="17">
        <f t="shared" si="6"/>
        <v>0</v>
      </c>
      <c r="J38" s="17">
        <f t="shared" si="7"/>
        <v>0</v>
      </c>
      <c r="K38" s="11">
        <f t="shared" si="5"/>
        <v>0</v>
      </c>
      <c r="L38" s="26" t="str">
        <f t="shared" si="0"/>
        <v xml:space="preserve"> </v>
      </c>
      <c r="M38" s="27">
        <f t="shared" si="8"/>
        <v>0</v>
      </c>
      <c r="N38" s="12"/>
      <c r="Z38" s="3">
        <f t="shared" si="2"/>
        <v>0</v>
      </c>
      <c r="AA38" s="3">
        <f t="shared" si="3"/>
        <v>0</v>
      </c>
    </row>
    <row r="39" spans="1:27" x14ac:dyDescent="0.2">
      <c r="A39" s="12"/>
      <c r="B39" s="14"/>
      <c r="C39" s="11"/>
      <c r="D39" s="15"/>
      <c r="E39" s="15"/>
      <c r="F39" s="11">
        <f t="shared" si="4"/>
        <v>0</v>
      </c>
      <c r="G39" s="16"/>
      <c r="H39" s="24"/>
      <c r="I39" s="17">
        <f t="shared" si="6"/>
        <v>0</v>
      </c>
      <c r="J39" s="17">
        <f t="shared" si="7"/>
        <v>0</v>
      </c>
      <c r="K39" s="11">
        <f t="shared" si="5"/>
        <v>0</v>
      </c>
      <c r="L39" s="26" t="str">
        <f t="shared" ref="L39:L60" si="9">IFERROR((F39-K39)/F39," ")</f>
        <v xml:space="preserve"> </v>
      </c>
      <c r="M39" s="27">
        <f t="shared" si="8"/>
        <v>0</v>
      </c>
      <c r="N39" s="12"/>
      <c r="Z39" s="3">
        <f t="shared" ref="Z39:Z60" si="10">IFERROR((F39*$C$2*$C$3)/1000," ")</f>
        <v>0</v>
      </c>
      <c r="AA39" s="3">
        <f t="shared" ref="AA39:AA60" si="11">IFERROR((K39*$C$2*$C$3)/1000," ")</f>
        <v>0</v>
      </c>
    </row>
    <row r="40" spans="1:27" x14ac:dyDescent="0.2">
      <c r="A40" s="12"/>
      <c r="B40" s="14"/>
      <c r="C40" s="11"/>
      <c r="D40" s="15"/>
      <c r="E40" s="15"/>
      <c r="F40" s="11">
        <f t="shared" si="4"/>
        <v>0</v>
      </c>
      <c r="G40" s="16"/>
      <c r="H40" s="24"/>
      <c r="I40" s="17">
        <f t="shared" ref="I40:J60" si="12">D40</f>
        <v>0</v>
      </c>
      <c r="J40" s="17">
        <f t="shared" si="12"/>
        <v>0</v>
      </c>
      <c r="K40" s="11">
        <f t="shared" si="5"/>
        <v>0</v>
      </c>
      <c r="L40" s="26" t="str">
        <f t="shared" si="9"/>
        <v xml:space="preserve"> </v>
      </c>
      <c r="M40" s="27">
        <f t="shared" si="8"/>
        <v>0</v>
      </c>
      <c r="N40" s="12"/>
      <c r="Z40" s="3">
        <f t="shared" si="10"/>
        <v>0</v>
      </c>
      <c r="AA40" s="3">
        <f t="shared" si="11"/>
        <v>0</v>
      </c>
    </row>
    <row r="41" spans="1:27" x14ac:dyDescent="0.2">
      <c r="A41" s="12"/>
      <c r="B41" s="14"/>
      <c r="C41" s="11"/>
      <c r="D41" s="15"/>
      <c r="E41" s="15"/>
      <c r="F41" s="11">
        <f t="shared" si="4"/>
        <v>0</v>
      </c>
      <c r="G41" s="16"/>
      <c r="H41" s="24"/>
      <c r="I41" s="17">
        <f t="shared" si="12"/>
        <v>0</v>
      </c>
      <c r="J41" s="17">
        <f t="shared" si="12"/>
        <v>0</v>
      </c>
      <c r="K41" s="11">
        <f t="shared" si="5"/>
        <v>0</v>
      </c>
      <c r="L41" s="26" t="str">
        <f t="shared" si="9"/>
        <v xml:space="preserve"> </v>
      </c>
      <c r="M41" s="27">
        <f t="shared" si="8"/>
        <v>0</v>
      </c>
      <c r="N41" s="12"/>
      <c r="Z41" s="3">
        <f t="shared" si="10"/>
        <v>0</v>
      </c>
      <c r="AA41" s="3">
        <f t="shared" si="11"/>
        <v>0</v>
      </c>
    </row>
    <row r="42" spans="1:27" x14ac:dyDescent="0.2">
      <c r="A42" s="12"/>
      <c r="B42" s="14"/>
      <c r="C42" s="11"/>
      <c r="D42" s="15"/>
      <c r="E42" s="15"/>
      <c r="F42" s="11">
        <f t="shared" si="4"/>
        <v>0</v>
      </c>
      <c r="G42" s="16"/>
      <c r="H42" s="24"/>
      <c r="I42" s="17">
        <f t="shared" si="12"/>
        <v>0</v>
      </c>
      <c r="J42" s="17">
        <f t="shared" si="12"/>
        <v>0</v>
      </c>
      <c r="K42" s="11">
        <f t="shared" si="5"/>
        <v>0</v>
      </c>
      <c r="L42" s="26" t="str">
        <f t="shared" si="9"/>
        <v xml:space="preserve"> </v>
      </c>
      <c r="M42" s="27">
        <f t="shared" si="8"/>
        <v>0</v>
      </c>
      <c r="N42" s="12"/>
      <c r="Z42" s="3">
        <f t="shared" si="10"/>
        <v>0</v>
      </c>
      <c r="AA42" s="3">
        <f t="shared" si="11"/>
        <v>0</v>
      </c>
    </row>
    <row r="43" spans="1:27" x14ac:dyDescent="0.2">
      <c r="A43" s="12"/>
      <c r="B43" s="14"/>
      <c r="C43" s="11"/>
      <c r="D43" s="15"/>
      <c r="E43" s="15"/>
      <c r="F43" s="11">
        <f t="shared" si="4"/>
        <v>0</v>
      </c>
      <c r="G43" s="16"/>
      <c r="H43" s="24"/>
      <c r="I43" s="17">
        <f t="shared" si="12"/>
        <v>0</v>
      </c>
      <c r="J43" s="17">
        <f t="shared" si="12"/>
        <v>0</v>
      </c>
      <c r="K43" s="11">
        <f t="shared" si="5"/>
        <v>0</v>
      </c>
      <c r="L43" s="26" t="str">
        <f t="shared" si="9"/>
        <v xml:space="preserve"> </v>
      </c>
      <c r="M43" s="27">
        <f t="shared" si="8"/>
        <v>0</v>
      </c>
      <c r="N43" s="12"/>
      <c r="Z43" s="3">
        <f t="shared" si="10"/>
        <v>0</v>
      </c>
      <c r="AA43" s="3">
        <f t="shared" si="11"/>
        <v>0</v>
      </c>
    </row>
    <row r="44" spans="1:27" x14ac:dyDescent="0.2">
      <c r="A44" s="12"/>
      <c r="B44" s="14"/>
      <c r="C44" s="11"/>
      <c r="D44" s="15"/>
      <c r="E44" s="15"/>
      <c r="F44" s="11">
        <f t="shared" si="4"/>
        <v>0</v>
      </c>
      <c r="G44" s="16"/>
      <c r="H44" s="24"/>
      <c r="I44" s="17">
        <f t="shared" si="12"/>
        <v>0</v>
      </c>
      <c r="J44" s="17">
        <f t="shared" si="12"/>
        <v>0</v>
      </c>
      <c r="K44" s="11">
        <f t="shared" si="5"/>
        <v>0</v>
      </c>
      <c r="L44" s="26" t="str">
        <f t="shared" si="9"/>
        <v xml:space="preserve"> </v>
      </c>
      <c r="M44" s="27">
        <f t="shared" si="8"/>
        <v>0</v>
      </c>
      <c r="N44" s="12"/>
      <c r="Z44" s="3">
        <f t="shared" si="10"/>
        <v>0</v>
      </c>
      <c r="AA44" s="3">
        <f t="shared" si="11"/>
        <v>0</v>
      </c>
    </row>
    <row r="45" spans="1:27" x14ac:dyDescent="0.2">
      <c r="A45" s="12"/>
      <c r="B45" s="14"/>
      <c r="C45" s="11"/>
      <c r="D45" s="15"/>
      <c r="E45" s="15"/>
      <c r="F45" s="11">
        <f t="shared" si="4"/>
        <v>0</v>
      </c>
      <c r="G45" s="16"/>
      <c r="H45" s="24"/>
      <c r="I45" s="17">
        <f t="shared" si="12"/>
        <v>0</v>
      </c>
      <c r="J45" s="17">
        <f t="shared" si="12"/>
        <v>0</v>
      </c>
      <c r="K45" s="11">
        <f t="shared" si="5"/>
        <v>0</v>
      </c>
      <c r="L45" s="26" t="str">
        <f t="shared" si="9"/>
        <v xml:space="preserve"> </v>
      </c>
      <c r="M45" s="27">
        <f t="shared" si="8"/>
        <v>0</v>
      </c>
      <c r="N45" s="12"/>
      <c r="Z45" s="3">
        <f t="shared" si="10"/>
        <v>0</v>
      </c>
      <c r="AA45" s="3">
        <f t="shared" si="11"/>
        <v>0</v>
      </c>
    </row>
    <row r="46" spans="1:27" x14ac:dyDescent="0.2">
      <c r="A46" s="12"/>
      <c r="B46" s="14"/>
      <c r="C46" s="11"/>
      <c r="D46" s="15"/>
      <c r="E46" s="15"/>
      <c r="F46" s="11">
        <f t="shared" si="4"/>
        <v>0</v>
      </c>
      <c r="G46" s="16"/>
      <c r="H46" s="24"/>
      <c r="I46" s="17">
        <f t="shared" si="12"/>
        <v>0</v>
      </c>
      <c r="J46" s="17">
        <f t="shared" si="12"/>
        <v>0</v>
      </c>
      <c r="K46" s="11">
        <f t="shared" si="5"/>
        <v>0</v>
      </c>
      <c r="L46" s="26" t="str">
        <f t="shared" si="9"/>
        <v xml:space="preserve"> </v>
      </c>
      <c r="M46" s="27">
        <f t="shared" si="8"/>
        <v>0</v>
      </c>
      <c r="N46" s="12"/>
      <c r="Z46" s="3">
        <f t="shared" si="10"/>
        <v>0</v>
      </c>
      <c r="AA46" s="3">
        <f t="shared" si="11"/>
        <v>0</v>
      </c>
    </row>
    <row r="47" spans="1:27" x14ac:dyDescent="0.2">
      <c r="A47" s="12"/>
      <c r="B47" s="14"/>
      <c r="C47" s="11"/>
      <c r="D47" s="15"/>
      <c r="E47" s="15"/>
      <c r="F47" s="11">
        <f t="shared" si="4"/>
        <v>0</v>
      </c>
      <c r="G47" s="16"/>
      <c r="H47" s="24"/>
      <c r="I47" s="17">
        <f t="shared" si="12"/>
        <v>0</v>
      </c>
      <c r="J47" s="17">
        <f t="shared" si="12"/>
        <v>0</v>
      </c>
      <c r="K47" s="11">
        <f t="shared" si="5"/>
        <v>0</v>
      </c>
      <c r="L47" s="26" t="str">
        <f t="shared" si="9"/>
        <v xml:space="preserve"> </v>
      </c>
      <c r="M47" s="27">
        <f t="shared" si="8"/>
        <v>0</v>
      </c>
      <c r="N47" s="12"/>
      <c r="Z47" s="3">
        <f t="shared" si="10"/>
        <v>0</v>
      </c>
      <c r="AA47" s="3">
        <f t="shared" si="11"/>
        <v>0</v>
      </c>
    </row>
    <row r="48" spans="1:27" x14ac:dyDescent="0.2">
      <c r="A48" s="12"/>
      <c r="B48" s="14"/>
      <c r="C48" s="11"/>
      <c r="D48" s="15"/>
      <c r="E48" s="15"/>
      <c r="F48" s="11">
        <f t="shared" si="4"/>
        <v>0</v>
      </c>
      <c r="G48" s="16"/>
      <c r="H48" s="24"/>
      <c r="I48" s="17">
        <f t="shared" si="12"/>
        <v>0</v>
      </c>
      <c r="J48" s="17">
        <f t="shared" si="12"/>
        <v>0</v>
      </c>
      <c r="K48" s="11">
        <f t="shared" si="5"/>
        <v>0</v>
      </c>
      <c r="L48" s="26" t="str">
        <f t="shared" si="9"/>
        <v xml:space="preserve"> </v>
      </c>
      <c r="M48" s="27">
        <f t="shared" si="8"/>
        <v>0</v>
      </c>
      <c r="N48" s="12"/>
      <c r="Z48" s="3">
        <f t="shared" si="10"/>
        <v>0</v>
      </c>
      <c r="AA48" s="3">
        <f t="shared" si="11"/>
        <v>0</v>
      </c>
    </row>
    <row r="49" spans="1:27" x14ac:dyDescent="0.2">
      <c r="A49" s="12"/>
      <c r="B49" s="14"/>
      <c r="C49" s="11"/>
      <c r="D49" s="15"/>
      <c r="E49" s="15"/>
      <c r="F49" s="11">
        <f t="shared" si="4"/>
        <v>0</v>
      </c>
      <c r="G49" s="16"/>
      <c r="H49" s="24"/>
      <c r="I49" s="17">
        <f t="shared" si="12"/>
        <v>0</v>
      </c>
      <c r="J49" s="17">
        <f t="shared" si="12"/>
        <v>0</v>
      </c>
      <c r="K49" s="11">
        <f t="shared" si="5"/>
        <v>0</v>
      </c>
      <c r="L49" s="26" t="str">
        <f t="shared" si="9"/>
        <v xml:space="preserve"> </v>
      </c>
      <c r="M49" s="27">
        <f t="shared" si="8"/>
        <v>0</v>
      </c>
      <c r="N49" s="12"/>
      <c r="Z49" s="3">
        <f t="shared" si="10"/>
        <v>0</v>
      </c>
      <c r="AA49" s="3">
        <f t="shared" si="11"/>
        <v>0</v>
      </c>
    </row>
    <row r="50" spans="1:27" x14ac:dyDescent="0.2">
      <c r="A50" s="12"/>
      <c r="B50" s="14"/>
      <c r="C50" s="11"/>
      <c r="D50" s="15"/>
      <c r="E50" s="15"/>
      <c r="F50" s="11">
        <f t="shared" si="4"/>
        <v>0</v>
      </c>
      <c r="G50" s="16"/>
      <c r="H50" s="24"/>
      <c r="I50" s="17">
        <f t="shared" si="12"/>
        <v>0</v>
      </c>
      <c r="J50" s="17">
        <f t="shared" si="12"/>
        <v>0</v>
      </c>
      <c r="K50" s="11">
        <f t="shared" si="5"/>
        <v>0</v>
      </c>
      <c r="L50" s="26" t="str">
        <f t="shared" si="9"/>
        <v xml:space="preserve"> </v>
      </c>
      <c r="M50" s="27">
        <f t="shared" si="8"/>
        <v>0</v>
      </c>
      <c r="N50" s="12"/>
      <c r="Z50" s="3">
        <f t="shared" si="10"/>
        <v>0</v>
      </c>
      <c r="AA50" s="3">
        <f t="shared" si="11"/>
        <v>0</v>
      </c>
    </row>
    <row r="51" spans="1:27" x14ac:dyDescent="0.2">
      <c r="A51" s="12"/>
      <c r="B51" s="14"/>
      <c r="C51" s="11"/>
      <c r="D51" s="15"/>
      <c r="E51" s="15"/>
      <c r="F51" s="11">
        <f t="shared" si="4"/>
        <v>0</v>
      </c>
      <c r="G51" s="16"/>
      <c r="H51" s="24"/>
      <c r="I51" s="17">
        <f t="shared" si="12"/>
        <v>0</v>
      </c>
      <c r="J51" s="17">
        <f t="shared" si="12"/>
        <v>0</v>
      </c>
      <c r="K51" s="11">
        <f t="shared" si="5"/>
        <v>0</v>
      </c>
      <c r="L51" s="26" t="str">
        <f t="shared" si="9"/>
        <v xml:space="preserve"> </v>
      </c>
      <c r="M51" s="27">
        <f t="shared" si="8"/>
        <v>0</v>
      </c>
      <c r="N51" s="12"/>
      <c r="Z51" s="3">
        <f t="shared" si="10"/>
        <v>0</v>
      </c>
      <c r="AA51" s="3">
        <f t="shared" si="11"/>
        <v>0</v>
      </c>
    </row>
    <row r="52" spans="1:27" x14ac:dyDescent="0.2">
      <c r="A52" s="12"/>
      <c r="B52" s="14"/>
      <c r="C52" s="11"/>
      <c r="D52" s="15"/>
      <c r="E52" s="15"/>
      <c r="F52" s="11">
        <f t="shared" si="4"/>
        <v>0</v>
      </c>
      <c r="G52" s="16"/>
      <c r="H52" s="24"/>
      <c r="I52" s="17">
        <f t="shared" si="12"/>
        <v>0</v>
      </c>
      <c r="J52" s="17">
        <f t="shared" si="12"/>
        <v>0</v>
      </c>
      <c r="K52" s="11">
        <f t="shared" si="5"/>
        <v>0</v>
      </c>
      <c r="L52" s="26" t="str">
        <f t="shared" si="9"/>
        <v xml:space="preserve"> </v>
      </c>
      <c r="M52" s="27">
        <f t="shared" si="8"/>
        <v>0</v>
      </c>
      <c r="N52" s="12"/>
      <c r="Z52" s="3">
        <f t="shared" si="10"/>
        <v>0</v>
      </c>
      <c r="AA52" s="3">
        <f t="shared" si="11"/>
        <v>0</v>
      </c>
    </row>
    <row r="53" spans="1:27" x14ac:dyDescent="0.2">
      <c r="A53" s="12"/>
      <c r="B53" s="14"/>
      <c r="C53" s="11"/>
      <c r="D53" s="15"/>
      <c r="E53" s="15"/>
      <c r="F53" s="11">
        <f t="shared" si="4"/>
        <v>0</v>
      </c>
      <c r="G53" s="16"/>
      <c r="H53" s="24"/>
      <c r="I53" s="17">
        <f t="shared" si="12"/>
        <v>0</v>
      </c>
      <c r="J53" s="17">
        <f t="shared" si="12"/>
        <v>0</v>
      </c>
      <c r="K53" s="11">
        <f t="shared" si="5"/>
        <v>0</v>
      </c>
      <c r="L53" s="26" t="str">
        <f t="shared" si="9"/>
        <v xml:space="preserve"> </v>
      </c>
      <c r="M53" s="27">
        <f t="shared" si="8"/>
        <v>0</v>
      </c>
      <c r="N53" s="12"/>
      <c r="Z53" s="3">
        <f t="shared" si="10"/>
        <v>0</v>
      </c>
      <c r="AA53" s="3">
        <f t="shared" si="11"/>
        <v>0</v>
      </c>
    </row>
    <row r="54" spans="1:27" x14ac:dyDescent="0.2">
      <c r="A54" s="12"/>
      <c r="B54" s="14"/>
      <c r="C54" s="11"/>
      <c r="D54" s="15"/>
      <c r="E54" s="15"/>
      <c r="F54" s="11">
        <f t="shared" si="4"/>
        <v>0</v>
      </c>
      <c r="G54" s="16"/>
      <c r="H54" s="24"/>
      <c r="I54" s="17">
        <f t="shared" si="12"/>
        <v>0</v>
      </c>
      <c r="J54" s="17">
        <f t="shared" si="12"/>
        <v>0</v>
      </c>
      <c r="K54" s="11">
        <f t="shared" si="5"/>
        <v>0</v>
      </c>
      <c r="L54" s="26" t="str">
        <f t="shared" si="9"/>
        <v xml:space="preserve"> </v>
      </c>
      <c r="M54" s="27">
        <f t="shared" si="8"/>
        <v>0</v>
      </c>
      <c r="N54" s="12"/>
      <c r="Z54" s="3">
        <f t="shared" si="10"/>
        <v>0</v>
      </c>
      <c r="AA54" s="3">
        <f t="shared" si="11"/>
        <v>0</v>
      </c>
    </row>
    <row r="55" spans="1:27" x14ac:dyDescent="0.2">
      <c r="A55" s="12"/>
      <c r="B55" s="14"/>
      <c r="C55" s="11"/>
      <c r="D55" s="15"/>
      <c r="E55" s="15"/>
      <c r="F55" s="11">
        <f t="shared" si="4"/>
        <v>0</v>
      </c>
      <c r="G55" s="16"/>
      <c r="H55" s="24"/>
      <c r="I55" s="17">
        <f t="shared" si="12"/>
        <v>0</v>
      </c>
      <c r="J55" s="17">
        <f t="shared" si="12"/>
        <v>0</v>
      </c>
      <c r="K55" s="11">
        <f t="shared" si="5"/>
        <v>0</v>
      </c>
      <c r="L55" s="26" t="str">
        <f t="shared" si="9"/>
        <v xml:space="preserve"> </v>
      </c>
      <c r="M55" s="27">
        <f t="shared" si="8"/>
        <v>0</v>
      </c>
      <c r="N55" s="12"/>
      <c r="Z55" s="3">
        <f t="shared" si="10"/>
        <v>0</v>
      </c>
      <c r="AA55" s="3">
        <f t="shared" si="11"/>
        <v>0</v>
      </c>
    </row>
    <row r="56" spans="1:27" x14ac:dyDescent="0.2">
      <c r="A56" s="12"/>
      <c r="B56" s="14"/>
      <c r="C56" s="11"/>
      <c r="D56" s="15"/>
      <c r="E56" s="15"/>
      <c r="F56" s="11">
        <f t="shared" si="4"/>
        <v>0</v>
      </c>
      <c r="G56" s="16"/>
      <c r="H56" s="24"/>
      <c r="I56" s="17">
        <f t="shared" si="12"/>
        <v>0</v>
      </c>
      <c r="J56" s="17">
        <f t="shared" si="12"/>
        <v>0</v>
      </c>
      <c r="K56" s="11">
        <f t="shared" si="5"/>
        <v>0</v>
      </c>
      <c r="L56" s="26" t="str">
        <f t="shared" si="9"/>
        <v xml:space="preserve"> </v>
      </c>
      <c r="M56" s="27">
        <f t="shared" si="8"/>
        <v>0</v>
      </c>
      <c r="N56" s="12"/>
      <c r="Z56" s="3">
        <f t="shared" si="10"/>
        <v>0</v>
      </c>
      <c r="AA56" s="3">
        <f t="shared" si="11"/>
        <v>0</v>
      </c>
    </row>
    <row r="57" spans="1:27" x14ac:dyDescent="0.2">
      <c r="A57" s="12"/>
      <c r="B57" s="14"/>
      <c r="C57" s="11"/>
      <c r="D57" s="15"/>
      <c r="E57" s="15"/>
      <c r="F57" s="11">
        <f t="shared" si="4"/>
        <v>0</v>
      </c>
      <c r="G57" s="16"/>
      <c r="H57" s="24"/>
      <c r="I57" s="17">
        <f t="shared" si="12"/>
        <v>0</v>
      </c>
      <c r="J57" s="17">
        <f t="shared" si="12"/>
        <v>0</v>
      </c>
      <c r="K57" s="11">
        <f t="shared" si="5"/>
        <v>0</v>
      </c>
      <c r="L57" s="26" t="str">
        <f t="shared" si="9"/>
        <v xml:space="preserve"> </v>
      </c>
      <c r="M57" s="27">
        <f t="shared" si="8"/>
        <v>0</v>
      </c>
      <c r="N57" s="12"/>
      <c r="Z57" s="3">
        <f t="shared" si="10"/>
        <v>0</v>
      </c>
      <c r="AA57" s="3">
        <f t="shared" si="11"/>
        <v>0</v>
      </c>
    </row>
    <row r="58" spans="1:27" x14ac:dyDescent="0.2">
      <c r="A58" s="12"/>
      <c r="B58" s="14"/>
      <c r="C58" s="11"/>
      <c r="D58" s="15"/>
      <c r="E58" s="15"/>
      <c r="F58" s="11">
        <f t="shared" si="4"/>
        <v>0</v>
      </c>
      <c r="G58" s="16"/>
      <c r="H58" s="24"/>
      <c r="I58" s="17">
        <f t="shared" si="12"/>
        <v>0</v>
      </c>
      <c r="J58" s="17">
        <f t="shared" si="12"/>
        <v>0</v>
      </c>
      <c r="K58" s="11">
        <f t="shared" si="5"/>
        <v>0</v>
      </c>
      <c r="L58" s="26" t="str">
        <f t="shared" si="9"/>
        <v xml:space="preserve"> </v>
      </c>
      <c r="M58" s="27">
        <f t="shared" si="8"/>
        <v>0</v>
      </c>
      <c r="N58" s="12"/>
      <c r="Z58" s="3">
        <f t="shared" si="10"/>
        <v>0</v>
      </c>
      <c r="AA58" s="3">
        <f t="shared" si="11"/>
        <v>0</v>
      </c>
    </row>
    <row r="59" spans="1:27" x14ac:dyDescent="0.2">
      <c r="A59" s="12"/>
      <c r="B59" s="14"/>
      <c r="C59" s="11"/>
      <c r="D59" s="15"/>
      <c r="E59" s="15"/>
      <c r="F59" s="11">
        <f t="shared" si="4"/>
        <v>0</v>
      </c>
      <c r="G59" s="16"/>
      <c r="H59" s="24"/>
      <c r="I59" s="17">
        <f t="shared" si="12"/>
        <v>0</v>
      </c>
      <c r="J59" s="17">
        <f t="shared" si="12"/>
        <v>0</v>
      </c>
      <c r="K59" s="11">
        <f t="shared" si="5"/>
        <v>0</v>
      </c>
      <c r="L59" s="26" t="str">
        <f t="shared" si="9"/>
        <v xml:space="preserve"> </v>
      </c>
      <c r="M59" s="27">
        <f t="shared" si="8"/>
        <v>0</v>
      </c>
      <c r="N59" s="12"/>
      <c r="Z59" s="3">
        <f t="shared" si="10"/>
        <v>0</v>
      </c>
      <c r="AA59" s="3">
        <f t="shared" si="11"/>
        <v>0</v>
      </c>
    </row>
    <row r="60" spans="1:27" x14ac:dyDescent="0.2">
      <c r="A60" s="12"/>
      <c r="B60" s="14"/>
      <c r="C60" s="11"/>
      <c r="D60" s="15"/>
      <c r="E60" s="15"/>
      <c r="F60" s="11">
        <f t="shared" si="4"/>
        <v>0</v>
      </c>
      <c r="G60" s="16"/>
      <c r="H60" s="24"/>
      <c r="I60" s="17">
        <f t="shared" si="12"/>
        <v>0</v>
      </c>
      <c r="J60" s="17">
        <f t="shared" si="12"/>
        <v>0</v>
      </c>
      <c r="K60" s="11">
        <f t="shared" si="5"/>
        <v>0</v>
      </c>
      <c r="L60" s="26" t="str">
        <f t="shared" si="9"/>
        <v xml:space="preserve"> </v>
      </c>
      <c r="M60" s="27">
        <f t="shared" si="8"/>
        <v>0</v>
      </c>
      <c r="N60" s="12"/>
      <c r="Z60" s="3">
        <f t="shared" si="10"/>
        <v>0</v>
      </c>
      <c r="AA60" s="3">
        <f t="shared" si="11"/>
        <v>0</v>
      </c>
    </row>
  </sheetData>
  <sheetProtection autoFilter="0"/>
  <protectedRanges>
    <protectedRange algorithmName="SHA-512" hashValue="Tyg4m3Lus9aOZIfAjZpjBZrP67bs0rRUgM8LQjEuecgsIMvyTUAmLfCiYoVyuBCxi0VvIpuXRry0KXqxTFiDyQ==" saltValue="hlmT+jHF36GVmXMMoH/PYw==" spinCount="100000" sqref="A7:J60" name="Område1" securityDescriptor="O:WDG:WDD:(A;;CC;;;WD)"/>
  </protectedRanges>
  <mergeCells count="5">
    <mergeCell ref="H1:I1"/>
    <mergeCell ref="H2:I2"/>
    <mergeCell ref="H3:I3"/>
    <mergeCell ref="M1:N1"/>
    <mergeCell ref="M2:N2"/>
  </mergeCells>
  <pageMargins left="0.7" right="0.7" top="0.75" bottom="0.75" header="0.3" footer="0.3"/>
  <pageSetup paperSize="9" orientation="landscape" r:id="rId1"/>
  <headerFooter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F482-68D4-484A-9324-D3C39A19FF23}">
  <dimension ref="B2:C9"/>
  <sheetViews>
    <sheetView workbookViewId="0">
      <selection sqref="A1:XFD1048576"/>
    </sheetView>
  </sheetViews>
  <sheetFormatPr defaultRowHeight="15" x14ac:dyDescent="0.25"/>
  <cols>
    <col min="2" max="2" width="35.28515625" customWidth="1"/>
    <col min="3" max="3" width="20.5703125" customWidth="1"/>
  </cols>
  <sheetData>
    <row r="2" spans="2:3" x14ac:dyDescent="0.25">
      <c r="B2" s="102" t="s">
        <v>110</v>
      </c>
      <c r="C2" s="103"/>
    </row>
    <row r="3" spans="2:3" x14ac:dyDescent="0.25">
      <c r="B3" s="40" t="s">
        <v>111</v>
      </c>
      <c r="C3" s="41">
        <v>0</v>
      </c>
    </row>
    <row r="4" spans="2:3" x14ac:dyDescent="0.25">
      <c r="B4" s="40" t="s">
        <v>112</v>
      </c>
      <c r="C4" s="41">
        <v>0.02</v>
      </c>
    </row>
    <row r="5" spans="2:3" x14ac:dyDescent="0.25">
      <c r="B5" s="40" t="s">
        <v>97</v>
      </c>
      <c r="C5" s="42">
        <v>0.1</v>
      </c>
    </row>
    <row r="6" spans="2:3" x14ac:dyDescent="0.25">
      <c r="B6" s="40" t="s">
        <v>113</v>
      </c>
      <c r="C6" s="41">
        <v>0.34399999999999997</v>
      </c>
    </row>
    <row r="7" spans="2:3" x14ac:dyDescent="0.25">
      <c r="B7" s="40" t="s">
        <v>114</v>
      </c>
      <c r="C7" s="41">
        <v>0.41499999999999998</v>
      </c>
    </row>
    <row r="8" spans="2:3" x14ac:dyDescent="0.25">
      <c r="B8" s="40"/>
      <c r="C8" s="41"/>
    </row>
    <row r="9" spans="2:3" x14ac:dyDescent="0.25">
      <c r="B9" s="104" t="s">
        <v>115</v>
      </c>
      <c r="C9" s="105"/>
    </row>
  </sheetData>
  <mergeCells count="2">
    <mergeCell ref="B2:C2"/>
    <mergeCell ref="B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8DD07-CBFB-4D3A-816F-EFAEDCEA98D7}">
  <dimension ref="A1:D55"/>
  <sheetViews>
    <sheetView topLeftCell="A11" workbookViewId="0">
      <selection activeCell="H44" sqref="H44"/>
    </sheetView>
  </sheetViews>
  <sheetFormatPr defaultRowHeight="15" x14ac:dyDescent="0.25"/>
  <cols>
    <col min="1" max="1" width="27.42578125" bestFit="1" customWidth="1"/>
    <col min="3" max="3" width="27.42578125" bestFit="1" customWidth="1"/>
  </cols>
  <sheetData>
    <row r="1" spans="1:4" x14ac:dyDescent="0.25">
      <c r="A1" t="s">
        <v>41</v>
      </c>
      <c r="C1" t="s">
        <v>41</v>
      </c>
    </row>
    <row r="2" spans="1:4" x14ac:dyDescent="0.25">
      <c r="A2" t="s">
        <v>46</v>
      </c>
      <c r="C2" t="s">
        <v>46</v>
      </c>
    </row>
    <row r="3" spans="1:4" x14ac:dyDescent="0.25">
      <c r="A3" t="s">
        <v>47</v>
      </c>
      <c r="C3" t="s">
        <v>47</v>
      </c>
      <c r="D3">
        <v>33</v>
      </c>
    </row>
    <row r="4" spans="1:4" x14ac:dyDescent="0.25">
      <c r="A4" t="s">
        <v>48</v>
      </c>
      <c r="C4" t="s">
        <v>48</v>
      </c>
      <c r="D4">
        <v>48</v>
      </c>
    </row>
    <row r="5" spans="1:4" x14ac:dyDescent="0.25">
      <c r="A5" t="s">
        <v>49</v>
      </c>
      <c r="C5" t="s">
        <v>49</v>
      </c>
      <c r="D5">
        <v>96</v>
      </c>
    </row>
    <row r="6" spans="1:4" x14ac:dyDescent="0.25">
      <c r="A6" t="s">
        <v>50</v>
      </c>
      <c r="C6" t="s">
        <v>50</v>
      </c>
      <c r="D6">
        <v>88</v>
      </c>
    </row>
    <row r="7" spans="1:4" x14ac:dyDescent="0.25">
      <c r="A7" t="s">
        <v>51</v>
      </c>
      <c r="C7" t="s">
        <v>51</v>
      </c>
      <c r="D7">
        <v>115</v>
      </c>
    </row>
    <row r="8" spans="1:4" x14ac:dyDescent="0.25">
      <c r="A8" t="s">
        <v>52</v>
      </c>
      <c r="C8" t="s">
        <v>52</v>
      </c>
    </row>
    <row r="9" spans="1:4" x14ac:dyDescent="0.25">
      <c r="A9" t="s">
        <v>53</v>
      </c>
      <c r="C9" t="s">
        <v>53</v>
      </c>
      <c r="D9">
        <v>28</v>
      </c>
    </row>
    <row r="10" spans="1:4" x14ac:dyDescent="0.25">
      <c r="A10" t="s">
        <v>38</v>
      </c>
      <c r="C10" t="s">
        <v>38</v>
      </c>
      <c r="D10">
        <v>56</v>
      </c>
    </row>
    <row r="11" spans="1:4" x14ac:dyDescent="0.25">
      <c r="A11" t="s">
        <v>54</v>
      </c>
      <c r="C11" t="s">
        <v>54</v>
      </c>
      <c r="D11">
        <v>45</v>
      </c>
    </row>
    <row r="12" spans="1:4" x14ac:dyDescent="0.25">
      <c r="A12" t="s">
        <v>55</v>
      </c>
      <c r="C12" t="s">
        <v>55</v>
      </c>
      <c r="D12">
        <v>90</v>
      </c>
    </row>
    <row r="13" spans="1:4" x14ac:dyDescent="0.25">
      <c r="A13" t="s">
        <v>40</v>
      </c>
      <c r="C13" t="s">
        <v>40</v>
      </c>
      <c r="D13">
        <v>140</v>
      </c>
    </row>
    <row r="14" spans="1:4" x14ac:dyDescent="0.25">
      <c r="A14" t="s">
        <v>56</v>
      </c>
      <c r="C14" t="s">
        <v>56</v>
      </c>
    </row>
    <row r="15" spans="1:4" x14ac:dyDescent="0.25">
      <c r="A15" t="s">
        <v>57</v>
      </c>
      <c r="C15" t="s">
        <v>57</v>
      </c>
      <c r="D15">
        <v>16.5</v>
      </c>
    </row>
    <row r="16" spans="1:4" x14ac:dyDescent="0.25">
      <c r="A16" t="s">
        <v>58</v>
      </c>
      <c r="C16" t="s">
        <v>58</v>
      </c>
      <c r="D16">
        <v>31.5</v>
      </c>
    </row>
    <row r="17" spans="1:4" x14ac:dyDescent="0.25">
      <c r="A17" t="s">
        <v>59</v>
      </c>
      <c r="C17" t="s">
        <v>59</v>
      </c>
      <c r="D17">
        <v>49</v>
      </c>
    </row>
    <row r="18" spans="1:4" x14ac:dyDescent="0.25">
      <c r="A18" t="s">
        <v>60</v>
      </c>
      <c r="C18" t="s">
        <v>60</v>
      </c>
      <c r="D18">
        <v>62</v>
      </c>
    </row>
    <row r="19" spans="1:4" x14ac:dyDescent="0.25">
      <c r="A19" t="s">
        <v>61</v>
      </c>
      <c r="C19" t="s">
        <v>61</v>
      </c>
      <c r="D19">
        <v>26</v>
      </c>
    </row>
    <row r="20" spans="1:4" x14ac:dyDescent="0.25">
      <c r="A20" t="s">
        <v>62</v>
      </c>
      <c r="C20" t="s">
        <v>62</v>
      </c>
      <c r="D20">
        <v>48.5</v>
      </c>
    </row>
    <row r="21" spans="1:4" x14ac:dyDescent="0.25">
      <c r="A21" t="s">
        <v>63</v>
      </c>
      <c r="C21" t="s">
        <v>63</v>
      </c>
      <c r="D21">
        <v>76</v>
      </c>
    </row>
    <row r="22" spans="1:4" x14ac:dyDescent="0.25">
      <c r="A22" t="s">
        <v>64</v>
      </c>
      <c r="C22" t="s">
        <v>64</v>
      </c>
      <c r="D22">
        <v>97</v>
      </c>
    </row>
    <row r="23" spans="1:4" x14ac:dyDescent="0.25">
      <c r="A23" t="s">
        <v>65</v>
      </c>
      <c r="C23" t="s">
        <v>65</v>
      </c>
      <c r="D23">
        <v>31.5</v>
      </c>
    </row>
    <row r="24" spans="1:4" x14ac:dyDescent="0.25">
      <c r="A24" t="s">
        <v>66</v>
      </c>
      <c r="C24" t="s">
        <v>66</v>
      </c>
      <c r="D24">
        <v>62</v>
      </c>
    </row>
    <row r="25" spans="1:4" x14ac:dyDescent="0.25">
      <c r="A25" t="s">
        <v>31</v>
      </c>
      <c r="C25" t="s">
        <v>31</v>
      </c>
      <c r="D25">
        <v>93.5</v>
      </c>
    </row>
    <row r="26" spans="1:4" x14ac:dyDescent="0.25">
      <c r="A26" t="s">
        <v>67</v>
      </c>
      <c r="C26" t="s">
        <v>67</v>
      </c>
      <c r="D26">
        <v>39</v>
      </c>
    </row>
    <row r="27" spans="1:4" x14ac:dyDescent="0.25">
      <c r="A27" t="s">
        <v>68</v>
      </c>
      <c r="C27" t="s">
        <v>68</v>
      </c>
      <c r="D27">
        <v>77</v>
      </c>
    </row>
    <row r="28" spans="1:4" x14ac:dyDescent="0.25">
      <c r="A28" t="s">
        <v>69</v>
      </c>
      <c r="C28" t="s">
        <v>69</v>
      </c>
      <c r="D28">
        <v>54.5</v>
      </c>
    </row>
    <row r="29" spans="1:4" x14ac:dyDescent="0.25">
      <c r="A29" t="s">
        <v>70</v>
      </c>
      <c r="C29" t="s">
        <v>70</v>
      </c>
      <c r="D29">
        <v>109</v>
      </c>
    </row>
    <row r="30" spans="1:4" x14ac:dyDescent="0.25">
      <c r="A30" t="s">
        <v>71</v>
      </c>
      <c r="C30" t="s">
        <v>71</v>
      </c>
      <c r="D30">
        <v>60</v>
      </c>
    </row>
    <row r="31" spans="1:4" x14ac:dyDescent="0.25">
      <c r="A31" t="s">
        <v>72</v>
      </c>
      <c r="C31" t="s">
        <v>72</v>
      </c>
      <c r="D31">
        <v>112</v>
      </c>
    </row>
    <row r="32" spans="1:4" x14ac:dyDescent="0.25">
      <c r="A32" t="s">
        <v>73</v>
      </c>
      <c r="C32" t="s">
        <v>73</v>
      </c>
      <c r="D32">
        <v>86</v>
      </c>
    </row>
    <row r="33" spans="1:4" x14ac:dyDescent="0.25">
      <c r="A33" t="s">
        <v>74</v>
      </c>
      <c r="C33" t="s">
        <v>74</v>
      </c>
      <c r="D33">
        <v>175</v>
      </c>
    </row>
    <row r="34" spans="1:4" x14ac:dyDescent="0.25">
      <c r="A34" t="s">
        <v>75</v>
      </c>
      <c r="C34" t="s">
        <v>75</v>
      </c>
    </row>
    <row r="35" spans="1:4" x14ac:dyDescent="0.25">
      <c r="A35" t="s">
        <v>76</v>
      </c>
      <c r="C35" t="s">
        <v>76</v>
      </c>
      <c r="D35">
        <v>14</v>
      </c>
    </row>
    <row r="36" spans="1:4" x14ac:dyDescent="0.25">
      <c r="A36" t="s">
        <v>77</v>
      </c>
      <c r="C36" t="s">
        <v>77</v>
      </c>
      <c r="D36">
        <v>20</v>
      </c>
    </row>
    <row r="37" spans="1:4" x14ac:dyDescent="0.25">
      <c r="A37" t="s">
        <v>34</v>
      </c>
      <c r="C37" t="s">
        <v>34</v>
      </c>
      <c r="D37">
        <v>26</v>
      </c>
    </row>
    <row r="38" spans="1:4" x14ac:dyDescent="0.25">
      <c r="A38" t="s">
        <v>78</v>
      </c>
      <c r="C38" t="s">
        <v>78</v>
      </c>
      <c r="D38">
        <v>52</v>
      </c>
    </row>
    <row r="39" spans="1:4" x14ac:dyDescent="0.25">
      <c r="A39" t="s">
        <v>79</v>
      </c>
      <c r="C39" t="s">
        <v>79</v>
      </c>
      <c r="D39">
        <v>34</v>
      </c>
    </row>
    <row r="40" spans="1:4" x14ac:dyDescent="0.25">
      <c r="A40" t="s">
        <v>80</v>
      </c>
      <c r="C40" t="s">
        <v>80</v>
      </c>
      <c r="D40">
        <v>68</v>
      </c>
    </row>
    <row r="41" spans="1:4" x14ac:dyDescent="0.25">
      <c r="A41" t="s">
        <v>81</v>
      </c>
      <c r="C41" t="s">
        <v>81</v>
      </c>
      <c r="D41">
        <v>68</v>
      </c>
    </row>
    <row r="42" spans="1:4" x14ac:dyDescent="0.25">
      <c r="A42" t="s">
        <v>82</v>
      </c>
      <c r="C42" t="s">
        <v>82</v>
      </c>
      <c r="D42">
        <v>46</v>
      </c>
    </row>
    <row r="43" spans="1:4" x14ac:dyDescent="0.25">
      <c r="A43" t="s">
        <v>83</v>
      </c>
      <c r="C43" t="s">
        <v>83</v>
      </c>
      <c r="D43">
        <v>89</v>
      </c>
    </row>
    <row r="44" spans="1:4" x14ac:dyDescent="0.25">
      <c r="A44" t="s">
        <v>84</v>
      </c>
      <c r="C44" t="s">
        <v>84</v>
      </c>
    </row>
    <row r="45" spans="1:4" x14ac:dyDescent="0.25">
      <c r="A45" t="s">
        <v>85</v>
      </c>
      <c r="C45" t="s">
        <v>85</v>
      </c>
      <c r="D45">
        <v>46</v>
      </c>
    </row>
    <row r="46" spans="1:4" x14ac:dyDescent="0.25">
      <c r="A46" t="s">
        <v>86</v>
      </c>
      <c r="C46" t="s">
        <v>86</v>
      </c>
      <c r="D46">
        <v>61</v>
      </c>
    </row>
    <row r="47" spans="1:4" x14ac:dyDescent="0.25">
      <c r="A47" t="s">
        <v>87</v>
      </c>
      <c r="C47" t="s">
        <v>87</v>
      </c>
    </row>
    <row r="48" spans="1:4" x14ac:dyDescent="0.25">
      <c r="A48" t="s">
        <v>88</v>
      </c>
      <c r="C48" t="s">
        <v>88</v>
      </c>
      <c r="D48">
        <v>40</v>
      </c>
    </row>
    <row r="49" spans="1:4" x14ac:dyDescent="0.25">
      <c r="A49" t="s">
        <v>89</v>
      </c>
      <c r="C49" t="s">
        <v>89</v>
      </c>
      <c r="D49">
        <v>60</v>
      </c>
    </row>
    <row r="50" spans="1:4" x14ac:dyDescent="0.25">
      <c r="A50" t="s">
        <v>90</v>
      </c>
      <c r="C50" t="s">
        <v>90</v>
      </c>
    </row>
    <row r="53" spans="1:4" x14ac:dyDescent="0.25">
      <c r="B53" t="s">
        <v>91</v>
      </c>
      <c r="C53" t="s">
        <v>92</v>
      </c>
    </row>
    <row r="54" spans="1:4" x14ac:dyDescent="0.25">
      <c r="A54" t="s">
        <v>93</v>
      </c>
      <c r="B54">
        <f>SUM(Inventering!I8:I186)</f>
        <v>0</v>
      </c>
      <c r="C54">
        <f>B54/1000</f>
        <v>0</v>
      </c>
    </row>
    <row r="55" spans="1:4" x14ac:dyDescent="0.25">
      <c r="A55" t="s">
        <v>94</v>
      </c>
      <c r="B55">
        <f>SUM(Inventering!P8:P186)</f>
        <v>0</v>
      </c>
      <c r="C55">
        <f>B55/1000</f>
        <v>0</v>
      </c>
    </row>
  </sheetData>
  <protectedRanges>
    <protectedRange sqref="A1:D50" name="Område1"/>
  </protectedRange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7144-2FE3-458E-953F-B54F42F5F6FA}">
  <dimension ref="A1:D55"/>
  <sheetViews>
    <sheetView topLeftCell="A22" workbookViewId="0">
      <selection activeCell="D51" sqref="D51"/>
    </sheetView>
  </sheetViews>
  <sheetFormatPr defaultRowHeight="15" x14ac:dyDescent="0.25"/>
  <cols>
    <col min="1" max="1" width="27.42578125" bestFit="1" customWidth="1"/>
    <col min="3" max="3" width="27.42578125" bestFit="1" customWidth="1"/>
  </cols>
  <sheetData>
    <row r="1" spans="1:4" x14ac:dyDescent="0.25">
      <c r="A1" t="s">
        <v>41</v>
      </c>
      <c r="C1" t="s">
        <v>41</v>
      </c>
      <c r="D1">
        <v>0</v>
      </c>
    </row>
    <row r="2" spans="1:4" x14ac:dyDescent="0.25">
      <c r="A2" t="s">
        <v>46</v>
      </c>
      <c r="C2" t="s">
        <v>46</v>
      </c>
    </row>
    <row r="3" spans="1:4" x14ac:dyDescent="0.25">
      <c r="A3" t="s">
        <v>47</v>
      </c>
      <c r="C3" t="s">
        <v>47</v>
      </c>
      <c r="D3">
        <v>33</v>
      </c>
    </row>
    <row r="4" spans="1:4" x14ac:dyDescent="0.25">
      <c r="A4" t="s">
        <v>48</v>
      </c>
      <c r="C4" t="s">
        <v>48</v>
      </c>
      <c r="D4">
        <v>48</v>
      </c>
    </row>
    <row r="5" spans="1:4" x14ac:dyDescent="0.25">
      <c r="A5" t="s">
        <v>49</v>
      </c>
      <c r="C5" t="s">
        <v>49</v>
      </c>
      <c r="D5">
        <v>96</v>
      </c>
    </row>
    <row r="6" spans="1:4" x14ac:dyDescent="0.25">
      <c r="A6" t="s">
        <v>50</v>
      </c>
      <c r="C6" t="s">
        <v>50</v>
      </c>
      <c r="D6">
        <v>88</v>
      </c>
    </row>
    <row r="7" spans="1:4" x14ac:dyDescent="0.25">
      <c r="A7" t="s">
        <v>51</v>
      </c>
      <c r="C7" t="s">
        <v>51</v>
      </c>
      <c r="D7">
        <v>115</v>
      </c>
    </row>
    <row r="8" spans="1:4" x14ac:dyDescent="0.25">
      <c r="A8" t="s">
        <v>52</v>
      </c>
      <c r="C8" t="s">
        <v>52</v>
      </c>
    </row>
    <row r="9" spans="1:4" x14ac:dyDescent="0.25">
      <c r="A9" t="s">
        <v>53</v>
      </c>
      <c r="C9" t="s">
        <v>53</v>
      </c>
      <c r="D9">
        <v>28</v>
      </c>
    </row>
    <row r="10" spans="1:4" x14ac:dyDescent="0.25">
      <c r="A10" t="s">
        <v>38</v>
      </c>
      <c r="C10" t="s">
        <v>38</v>
      </c>
      <c r="D10">
        <v>56</v>
      </c>
    </row>
    <row r="11" spans="1:4" x14ac:dyDescent="0.25">
      <c r="A11" t="s">
        <v>54</v>
      </c>
      <c r="C11" t="s">
        <v>54</v>
      </c>
      <c r="D11">
        <v>45</v>
      </c>
    </row>
    <row r="12" spans="1:4" x14ac:dyDescent="0.25">
      <c r="A12" t="s">
        <v>55</v>
      </c>
      <c r="C12" t="s">
        <v>55</v>
      </c>
      <c r="D12">
        <v>90</v>
      </c>
    </row>
    <row r="13" spans="1:4" x14ac:dyDescent="0.25">
      <c r="A13" t="s">
        <v>40</v>
      </c>
      <c r="C13" t="s">
        <v>40</v>
      </c>
      <c r="D13">
        <v>140</v>
      </c>
    </row>
    <row r="14" spans="1:4" x14ac:dyDescent="0.25">
      <c r="A14" t="s">
        <v>56</v>
      </c>
      <c r="C14" t="s">
        <v>56</v>
      </c>
    </row>
    <row r="15" spans="1:4" x14ac:dyDescent="0.25">
      <c r="A15" t="s">
        <v>57</v>
      </c>
      <c r="C15" t="s">
        <v>57</v>
      </c>
      <c r="D15">
        <v>16.5</v>
      </c>
    </row>
    <row r="16" spans="1:4" x14ac:dyDescent="0.25">
      <c r="A16" t="s">
        <v>58</v>
      </c>
      <c r="C16" t="s">
        <v>58</v>
      </c>
      <c r="D16">
        <v>31.5</v>
      </c>
    </row>
    <row r="17" spans="1:4" x14ac:dyDescent="0.25">
      <c r="A17" t="s">
        <v>59</v>
      </c>
      <c r="C17" t="s">
        <v>59</v>
      </c>
      <c r="D17">
        <v>49</v>
      </c>
    </row>
    <row r="18" spans="1:4" x14ac:dyDescent="0.25">
      <c r="A18" t="s">
        <v>60</v>
      </c>
      <c r="C18" t="s">
        <v>60</v>
      </c>
      <c r="D18">
        <v>62</v>
      </c>
    </row>
    <row r="19" spans="1:4" x14ac:dyDescent="0.25">
      <c r="A19" t="s">
        <v>61</v>
      </c>
      <c r="C19" t="s">
        <v>61</v>
      </c>
      <c r="D19">
        <v>26</v>
      </c>
    </row>
    <row r="20" spans="1:4" x14ac:dyDescent="0.25">
      <c r="A20" t="s">
        <v>62</v>
      </c>
      <c r="C20" t="s">
        <v>62</v>
      </c>
      <c r="D20">
        <v>48.5</v>
      </c>
    </row>
    <row r="21" spans="1:4" x14ac:dyDescent="0.25">
      <c r="A21" t="s">
        <v>63</v>
      </c>
      <c r="C21" t="s">
        <v>63</v>
      </c>
      <c r="D21">
        <v>76</v>
      </c>
    </row>
    <row r="22" spans="1:4" x14ac:dyDescent="0.25">
      <c r="A22" t="s">
        <v>64</v>
      </c>
      <c r="C22" t="s">
        <v>64</v>
      </c>
      <c r="D22">
        <v>97</v>
      </c>
    </row>
    <row r="23" spans="1:4" x14ac:dyDescent="0.25">
      <c r="A23" t="s">
        <v>65</v>
      </c>
      <c r="C23" t="s">
        <v>65</v>
      </c>
      <c r="D23">
        <v>31.5</v>
      </c>
    </row>
    <row r="24" spans="1:4" x14ac:dyDescent="0.25">
      <c r="A24" t="s">
        <v>66</v>
      </c>
      <c r="C24" t="s">
        <v>66</v>
      </c>
      <c r="D24">
        <v>62</v>
      </c>
    </row>
    <row r="25" spans="1:4" x14ac:dyDescent="0.25">
      <c r="A25" t="s">
        <v>31</v>
      </c>
      <c r="C25" t="s">
        <v>31</v>
      </c>
      <c r="D25">
        <v>93.5</v>
      </c>
    </row>
    <row r="26" spans="1:4" x14ac:dyDescent="0.25">
      <c r="A26" t="s">
        <v>67</v>
      </c>
      <c r="C26" t="s">
        <v>67</v>
      </c>
      <c r="D26">
        <v>39</v>
      </c>
    </row>
    <row r="27" spans="1:4" x14ac:dyDescent="0.25">
      <c r="A27" t="s">
        <v>68</v>
      </c>
      <c r="C27" t="s">
        <v>68</v>
      </c>
      <c r="D27">
        <v>77</v>
      </c>
    </row>
    <row r="28" spans="1:4" x14ac:dyDescent="0.25">
      <c r="A28" t="s">
        <v>69</v>
      </c>
      <c r="C28" t="s">
        <v>69</v>
      </c>
      <c r="D28">
        <v>54.5</v>
      </c>
    </row>
    <row r="29" spans="1:4" x14ac:dyDescent="0.25">
      <c r="A29" t="s">
        <v>70</v>
      </c>
      <c r="C29" t="s">
        <v>70</v>
      </c>
      <c r="D29">
        <v>109</v>
      </c>
    </row>
    <row r="30" spans="1:4" x14ac:dyDescent="0.25">
      <c r="A30" t="s">
        <v>71</v>
      </c>
      <c r="C30" t="s">
        <v>71</v>
      </c>
      <c r="D30">
        <v>60</v>
      </c>
    </row>
    <row r="31" spans="1:4" x14ac:dyDescent="0.25">
      <c r="A31" t="s">
        <v>72</v>
      </c>
      <c r="C31" t="s">
        <v>72</v>
      </c>
      <c r="D31">
        <v>112</v>
      </c>
    </row>
    <row r="32" spans="1:4" x14ac:dyDescent="0.25">
      <c r="A32" t="s">
        <v>73</v>
      </c>
      <c r="C32" t="s">
        <v>73</v>
      </c>
      <c r="D32">
        <v>86</v>
      </c>
    </row>
    <row r="33" spans="1:4" x14ac:dyDescent="0.25">
      <c r="A33" t="s">
        <v>74</v>
      </c>
      <c r="C33" t="s">
        <v>74</v>
      </c>
      <c r="D33">
        <v>175</v>
      </c>
    </row>
    <row r="34" spans="1:4" x14ac:dyDescent="0.25">
      <c r="A34" t="s">
        <v>75</v>
      </c>
      <c r="C34" t="s">
        <v>75</v>
      </c>
    </row>
    <row r="35" spans="1:4" x14ac:dyDescent="0.25">
      <c r="A35" t="s">
        <v>76</v>
      </c>
      <c r="C35" t="s">
        <v>76</v>
      </c>
      <c r="D35">
        <v>14</v>
      </c>
    </row>
    <row r="36" spans="1:4" x14ac:dyDescent="0.25">
      <c r="A36" t="s">
        <v>77</v>
      </c>
      <c r="C36" t="s">
        <v>77</v>
      </c>
      <c r="D36">
        <v>20</v>
      </c>
    </row>
    <row r="37" spans="1:4" x14ac:dyDescent="0.25">
      <c r="A37" t="s">
        <v>34</v>
      </c>
      <c r="C37" t="s">
        <v>34</v>
      </c>
      <c r="D37">
        <v>26</v>
      </c>
    </row>
    <row r="38" spans="1:4" x14ac:dyDescent="0.25">
      <c r="A38" t="s">
        <v>78</v>
      </c>
      <c r="C38" t="s">
        <v>78</v>
      </c>
      <c r="D38">
        <v>52</v>
      </c>
    </row>
    <row r="39" spans="1:4" x14ac:dyDescent="0.25">
      <c r="A39" t="s">
        <v>79</v>
      </c>
      <c r="C39" t="s">
        <v>79</v>
      </c>
      <c r="D39">
        <v>34</v>
      </c>
    </row>
    <row r="40" spans="1:4" x14ac:dyDescent="0.25">
      <c r="A40" t="s">
        <v>80</v>
      </c>
      <c r="C40" t="s">
        <v>80</v>
      </c>
      <c r="D40">
        <v>68</v>
      </c>
    </row>
    <row r="41" spans="1:4" x14ac:dyDescent="0.25">
      <c r="A41" t="s">
        <v>81</v>
      </c>
      <c r="C41" t="s">
        <v>81</v>
      </c>
      <c r="D41">
        <v>68</v>
      </c>
    </row>
    <row r="42" spans="1:4" x14ac:dyDescent="0.25">
      <c r="A42" t="s">
        <v>82</v>
      </c>
      <c r="C42" t="s">
        <v>82</v>
      </c>
      <c r="D42">
        <v>46</v>
      </c>
    </row>
    <row r="43" spans="1:4" x14ac:dyDescent="0.25">
      <c r="A43" t="s">
        <v>83</v>
      </c>
      <c r="C43" t="s">
        <v>83</v>
      </c>
      <c r="D43">
        <v>89</v>
      </c>
    </row>
    <row r="44" spans="1:4" x14ac:dyDescent="0.25">
      <c r="A44" t="s">
        <v>84</v>
      </c>
      <c r="C44" t="s">
        <v>84</v>
      </c>
    </row>
    <row r="45" spans="1:4" x14ac:dyDescent="0.25">
      <c r="A45" t="s">
        <v>85</v>
      </c>
      <c r="C45" t="s">
        <v>85</v>
      </c>
      <c r="D45">
        <v>46</v>
      </c>
    </row>
    <row r="46" spans="1:4" x14ac:dyDescent="0.25">
      <c r="A46" t="s">
        <v>86</v>
      </c>
      <c r="C46" t="s">
        <v>86</v>
      </c>
      <c r="D46">
        <v>61</v>
      </c>
    </row>
    <row r="47" spans="1:4" x14ac:dyDescent="0.25">
      <c r="A47" t="s">
        <v>87</v>
      </c>
      <c r="C47" t="s">
        <v>87</v>
      </c>
    </row>
    <row r="48" spans="1:4" x14ac:dyDescent="0.25">
      <c r="A48" t="s">
        <v>88</v>
      </c>
      <c r="C48" t="s">
        <v>88</v>
      </c>
      <c r="D48">
        <v>40</v>
      </c>
    </row>
    <row r="49" spans="1:4" x14ac:dyDescent="0.25">
      <c r="A49" t="s">
        <v>89</v>
      </c>
      <c r="C49" t="s">
        <v>89</v>
      </c>
      <c r="D49">
        <v>60</v>
      </c>
    </row>
    <row r="50" spans="1:4" x14ac:dyDescent="0.25">
      <c r="A50" t="s">
        <v>90</v>
      </c>
      <c r="C50" t="s">
        <v>90</v>
      </c>
      <c r="D50" s="59"/>
    </row>
    <row r="53" spans="1:4" x14ac:dyDescent="0.25">
      <c r="B53" t="s">
        <v>91</v>
      </c>
      <c r="C53" t="s">
        <v>92</v>
      </c>
    </row>
    <row r="54" spans="1:4" x14ac:dyDescent="0.25">
      <c r="A54" t="s">
        <v>93</v>
      </c>
      <c r="B54">
        <f>SUM(Inventering!I8:I186)</f>
        <v>0</v>
      </c>
      <c r="C54">
        <f>B54/1000</f>
        <v>0</v>
      </c>
    </row>
    <row r="55" spans="1:4" x14ac:dyDescent="0.25">
      <c r="A55" t="s">
        <v>94</v>
      </c>
      <c r="B55">
        <f>SUM(Inventering!P8:P186)</f>
        <v>0</v>
      </c>
      <c r="C55">
        <f>B55/1000</f>
        <v>0</v>
      </c>
    </row>
  </sheetData>
  <protectedRanges>
    <protectedRange sqref="A1:D50" name="Områd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C2FF2C928D1141BBF53A25236B17E2" ma:contentTypeVersion="16" ma:contentTypeDescription="Skapa ett nytt dokument." ma:contentTypeScope="" ma:versionID="75fc8442cf3b9fc35f016345321c8f30">
  <xsd:schema xmlns:xsd="http://www.w3.org/2001/XMLSchema" xmlns:xs="http://www.w3.org/2001/XMLSchema" xmlns:p="http://schemas.microsoft.com/office/2006/metadata/properties" xmlns:ns2="8748a9e7-e4cb-4f58-909d-344af18e4b1c" xmlns:ns3="38407fa5-16cc-427f-84c6-e7d11920ca69" xmlns:ns4="cb8a2f34-848d-44b4-ad5c-19f09eb1e0cc" targetNamespace="http://schemas.microsoft.com/office/2006/metadata/properties" ma:root="true" ma:fieldsID="07b82fbde663e5c63044370484ea193e" ns2:_="" ns3:_="" ns4:_="">
    <xsd:import namespace="8748a9e7-e4cb-4f58-909d-344af18e4b1c"/>
    <xsd:import namespace="38407fa5-16cc-427f-84c6-e7d11920ca69"/>
    <xsd:import namespace="cb8a2f34-848d-44b4-ad5c-19f09eb1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DatumochTid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a9e7-e4cb-4f58-909d-344af18e4b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umochTid" ma:index="15" nillable="true" ma:displayName="Datum och Tid" ma:format="DateTime" ma:internalName="DatumochTid">
      <xsd:simpleType>
        <xsd:restriction base="dms:DateTime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ab0ddeb4-36cb-4726-afab-0e6b8fcc13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07fa5-16cc-427f-84c6-e7d11920ca6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a2f34-848d-44b4-ad5c-19f09eb1e0c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ce047b9-2a48-48f8-a68c-748802701d90}" ma:internalName="TaxCatchAll" ma:showField="CatchAllData" ma:web="38407fa5-16cc-427f-84c6-e7d11920ca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48a9e7-e4cb-4f58-909d-344af18e4b1c">
      <Terms xmlns="http://schemas.microsoft.com/office/infopath/2007/PartnerControls"/>
    </lcf76f155ced4ddcb4097134ff3c332f>
    <TaxCatchAll xmlns="cb8a2f34-848d-44b4-ad5c-19f09eb1e0cc" xsi:nil="true"/>
    <DatumochTid xmlns="8748a9e7-e4cb-4f58-909d-344af18e4b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B8B9F9-B838-43DB-96E5-79E920D3432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8748a9e7-e4cb-4f58-909d-344af18e4b1c"/>
    <ds:schemaRef ds:uri="38407fa5-16cc-427f-84c6-e7d11920ca69"/>
    <ds:schemaRef ds:uri="cb8a2f34-848d-44b4-ad5c-19f09eb1e0c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B20326-D6CB-4081-A3FE-F6AF85CA7325}">
  <ds:schemaRefs>
    <ds:schemaRef ds:uri="http://schemas.microsoft.com/office/2006/metadata/properties"/>
    <ds:schemaRef ds:uri="http://www.w3.org/2000/xmlns/"/>
    <ds:schemaRef ds:uri="8748a9e7-e4cb-4f58-909d-344af18e4b1c"/>
    <ds:schemaRef ds:uri="http://schemas.microsoft.com/office/infopath/2007/PartnerControls"/>
    <ds:schemaRef ds:uri="cb8a2f34-848d-44b4-ad5c-19f09eb1e0cc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756059F9-68FE-4DE2-840E-A73BE7C04B0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faaf88e-6ed8-4a6f-b666-96996f2b45cf}" enabled="1" method="Privileged" siteId="{687bbaa1-7c7d-4e66-8aa1-4633a953046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2</vt:i4>
      </vt:variant>
    </vt:vector>
  </HeadingPairs>
  <TitlesOfParts>
    <vt:vector size="7" baseType="lpstr">
      <vt:lpstr>Inventering</vt:lpstr>
      <vt:lpstr>Inventering Mobil</vt:lpstr>
      <vt:lpstr>Beräkningsfaktorer Klimat</vt:lpstr>
      <vt:lpstr>DataMobil</vt:lpstr>
      <vt:lpstr>Data</vt:lpstr>
      <vt:lpstr>Inventering!Utskriftsområde</vt:lpstr>
      <vt:lpstr>'Inventering Mobil'!Utskriftsområde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Caesar</dc:creator>
  <cp:keywords/>
  <dc:description/>
  <cp:lastModifiedBy>Caroline CAESAR</cp:lastModifiedBy>
  <cp:revision/>
  <dcterms:created xsi:type="dcterms:W3CDTF">2022-10-04T12:52:54Z</dcterms:created>
  <dcterms:modified xsi:type="dcterms:W3CDTF">2025-09-25T13:16:17Z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f88e-6ed8-4a6f-b666-96996f2b45cf_Enabled">
    <vt:lpwstr>true</vt:lpwstr>
  </property>
  <property fmtid="{D5CDD505-2E9C-101B-9397-08002B2CF9AE}" pid="3" name="MSIP_Label_0faaf88e-6ed8-4a6f-b666-96996f2b45cf_SetDate">
    <vt:lpwstr>2022-12-01T10:21:18Z</vt:lpwstr>
  </property>
  <property fmtid="{D5CDD505-2E9C-101B-9397-08002B2CF9AE}" pid="4" name="MSIP_Label_0faaf88e-6ed8-4a6f-b666-96996f2b45cf_Method">
    <vt:lpwstr>Privileged</vt:lpwstr>
  </property>
  <property fmtid="{D5CDD505-2E9C-101B-9397-08002B2CF9AE}" pid="5" name="MSIP_Label_0faaf88e-6ed8-4a6f-b666-96996f2b45cf_Name">
    <vt:lpwstr>C0 Publikt-Public</vt:lpwstr>
  </property>
  <property fmtid="{D5CDD505-2E9C-101B-9397-08002B2CF9AE}" pid="6" name="MSIP_Label_0faaf88e-6ed8-4a6f-b666-96996f2b45cf_SiteId">
    <vt:lpwstr>687bbaa1-7c7d-4e66-8aa1-4633a953046b</vt:lpwstr>
  </property>
  <property fmtid="{D5CDD505-2E9C-101B-9397-08002B2CF9AE}" pid="7" name="MSIP_Label_0faaf88e-6ed8-4a6f-b666-96996f2b45cf_ActionId">
    <vt:lpwstr>d3307d19-2d9f-470d-9938-698cbd14fdd7</vt:lpwstr>
  </property>
  <property fmtid="{D5CDD505-2E9C-101B-9397-08002B2CF9AE}" pid="8" name="MSIP_Label_0faaf88e-6ed8-4a6f-b666-96996f2b45cf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0x01010091C2FF2C928D1141BBF53A25236B17E2</vt:lpwstr>
  </property>
</Properties>
</file>